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2"/>
  <workbookPr defaultThemeVersion="166925"/>
  <xr:revisionPtr revIDLastSave="0" documentId="8_{C6FFAB3F-2A8C-4DAE-B2DE-B21C09C516F1}" xr6:coauthVersionLast="47" xr6:coauthVersionMax="47" xr10:uidLastSave="{00000000-0000-0000-0000-000000000000}"/>
  <bookViews>
    <workbookView xWindow="0" yWindow="0" windowWidth="16384" windowHeight="8192" tabRatio="500" firstSheet="12" activeTab="12" xr2:uid="{00000000-000D-0000-FFFF-FFFF00000000}"/>
  </bookViews>
  <sheets>
    <sheet name="2012" sheetId="1" r:id="rId1"/>
    <sheet name="2013" sheetId="2" r:id="rId2"/>
    <sheet name="2014" sheetId="3" r:id="rId3"/>
    <sheet name="2015" sheetId="4" r:id="rId4"/>
    <sheet name="2016" sheetId="5" r:id="rId5"/>
    <sheet name="2017" sheetId="6" r:id="rId6"/>
    <sheet name="2019" sheetId="8" r:id="rId7"/>
    <sheet name="2018" sheetId="7" r:id="rId8"/>
    <sheet name="2020" sheetId="9" r:id="rId9"/>
    <sheet name="2021" sheetId="10" r:id="rId10"/>
    <sheet name="2022" sheetId="11" r:id="rId11"/>
    <sheet name="2023" sheetId="12" r:id="rId12"/>
    <sheet name="2024" sheetId="13" r:id="rId13"/>
  </sheets>
  <definedNames>
    <definedName name="_xlnm._FilterDatabase" localSheetId="0" hidden="1">'2012'!$A$2:$T$2</definedName>
    <definedName name="_xlnm._FilterDatabase" localSheetId="1" hidden="1">'2013'!$A$2:$AP$2</definedName>
    <definedName name="_xlnm._FilterDatabase" localSheetId="3" hidden="1">'2015'!$A$2:$AK$2</definedName>
    <definedName name="_xlnm._FilterDatabase" localSheetId="5" hidden="1">'2017'!$A$2:$AK$2</definedName>
    <definedName name="_xlnm._FilterDatabase" localSheetId="7" hidden="1">'2018'!$1:$1</definedName>
    <definedName name="_xlnm._FilterDatabase" localSheetId="6" hidden="1">'2019'!$A$2:$CD$2</definedName>
    <definedName name="_xlnm._FilterDatabase" localSheetId="10" hidden="1">'2022'!$A$2:$AQ$2</definedName>
  </definedNames>
  <calcPr calcId="191028" iterateDelta="1E-4" calcCompleted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J58" i="13" l="1"/>
  <c r="AI58" i="13"/>
  <c r="AF58" i="13"/>
  <c r="AD58" i="13"/>
  <c r="AB58" i="13"/>
  <c r="AA58" i="13"/>
  <c r="Z58" i="13"/>
  <c r="Y58" i="13"/>
  <c r="R58" i="13"/>
  <c r="Q58" i="13"/>
  <c r="AH58" i="13"/>
  <c r="AG58" i="13"/>
  <c r="AE58" i="13"/>
  <c r="X58" i="13"/>
  <c r="W58" i="13"/>
  <c r="V58" i="13"/>
  <c r="U58" i="13"/>
  <c r="T58" i="13"/>
  <c r="S58" i="13"/>
  <c r="P58" i="13"/>
  <c r="O58" i="13"/>
  <c r="N58" i="13"/>
  <c r="M58" i="13"/>
  <c r="L58" i="13"/>
  <c r="K58" i="13"/>
  <c r="J58" i="13"/>
  <c r="I58" i="13"/>
  <c r="H58" i="13"/>
  <c r="G58" i="13"/>
  <c r="E58" i="13"/>
  <c r="D58" i="13"/>
  <c r="AG58" i="11"/>
  <c r="AE58" i="11"/>
  <c r="AB58" i="11"/>
  <c r="AA58" i="11"/>
  <c r="Y58" i="11"/>
  <c r="X58" i="11"/>
  <c r="U58" i="11"/>
  <c r="S58" i="11"/>
  <c r="T58" i="11"/>
  <c r="W58" i="11"/>
  <c r="P58" i="11"/>
  <c r="O58" i="11"/>
  <c r="AI58" i="12"/>
  <c r="AH58" i="12"/>
  <c r="AF58" i="12"/>
  <c r="AG58" i="12"/>
  <c r="AE58" i="12"/>
  <c r="AC58" i="12"/>
  <c r="AA58" i="12"/>
  <c r="AB58" i="12"/>
  <c r="Z58" i="12"/>
  <c r="Y58" i="12"/>
  <c r="X58" i="12"/>
  <c r="W58" i="12"/>
  <c r="V58" i="12"/>
  <c r="U58" i="12"/>
  <c r="Q58" i="12"/>
  <c r="R58" i="12"/>
  <c r="S58" i="12"/>
  <c r="T58" i="12"/>
  <c r="P58" i="12"/>
  <c r="O58" i="12"/>
  <c r="L58" i="12"/>
  <c r="M58" i="12"/>
  <c r="J58" i="12"/>
  <c r="K58" i="12"/>
  <c r="H58" i="12"/>
  <c r="I58" i="12"/>
  <c r="G58" i="12"/>
  <c r="E58" i="12"/>
  <c r="D58" i="12"/>
  <c r="I58" i="11"/>
  <c r="AF58" i="11"/>
  <c r="AD58" i="11"/>
  <c r="AC58" i="11"/>
  <c r="Z58" i="11"/>
  <c r="V58" i="11"/>
  <c r="R58" i="11"/>
  <c r="Q58" i="11"/>
  <c r="M58" i="11"/>
  <c r="G58" i="11"/>
  <c r="H58" i="11"/>
  <c r="J58" i="11"/>
  <c r="L58" i="11"/>
  <c r="AN60" i="9"/>
  <c r="AM60" i="9"/>
  <c r="AL60" i="9"/>
  <c r="AK60" i="9"/>
  <c r="AJ60" i="9"/>
  <c r="AH60" i="9"/>
  <c r="AG60" i="9"/>
  <c r="AF60" i="9"/>
  <c r="AE60" i="9"/>
  <c r="AD60" i="9"/>
  <c r="AC60" i="9"/>
  <c r="AB60" i="9"/>
  <c r="AA60" i="9"/>
  <c r="Z60" i="9"/>
  <c r="Y60" i="9"/>
  <c r="X60" i="9"/>
  <c r="W60" i="9"/>
  <c r="V60" i="9"/>
  <c r="U60" i="9"/>
  <c r="T60" i="9"/>
  <c r="S60" i="9"/>
  <c r="R60" i="9"/>
  <c r="Q60" i="9"/>
  <c r="O60" i="9"/>
  <c r="N60" i="9"/>
  <c r="M60" i="9"/>
  <c r="L60" i="9"/>
  <c r="K60" i="9"/>
  <c r="J60" i="9"/>
  <c r="I60" i="9"/>
  <c r="H60" i="9"/>
  <c r="G60" i="9"/>
  <c r="E60" i="9"/>
  <c r="D60" i="9"/>
  <c r="AE59" i="6"/>
  <c r="AC59" i="6"/>
  <c r="T59" i="6"/>
  <c r="AC58" i="5"/>
  <c r="AA58" i="5"/>
  <c r="Z58" i="5"/>
  <c r="T58" i="5"/>
  <c r="B52" i="3"/>
  <c r="B51" i="3"/>
  <c r="B50" i="3"/>
  <c r="B49" i="3"/>
  <c r="B48" i="3"/>
  <c r="B47" i="3"/>
  <c r="B46" i="3"/>
  <c r="B45" i="3"/>
  <c r="B44" i="3"/>
  <c r="B43" i="3"/>
  <c r="B42" i="3"/>
  <c r="B41" i="3"/>
  <c r="B40" i="3"/>
  <c r="B39" i="3"/>
  <c r="B38" i="3"/>
  <c r="B37" i="3"/>
  <c r="B36" i="3"/>
  <c r="B35" i="3"/>
  <c r="B34" i="3"/>
  <c r="B33" i="3"/>
  <c r="B32" i="3"/>
  <c r="B31" i="3"/>
  <c r="B30" i="3"/>
  <c r="B29" i="3"/>
  <c r="B28" i="3"/>
  <c r="B27" i="3"/>
  <c r="B26" i="3"/>
  <c r="B25" i="3"/>
  <c r="B24" i="3"/>
  <c r="B23" i="3"/>
  <c r="B22" i="3"/>
  <c r="B21" i="3"/>
  <c r="B20" i="3"/>
  <c r="B19" i="3"/>
  <c r="B18" i="3"/>
  <c r="B17" i="3"/>
  <c r="B16" i="3"/>
  <c r="B15" i="3"/>
  <c r="B14" i="3"/>
  <c r="B13" i="3"/>
  <c r="B12" i="3"/>
  <c r="B11" i="3"/>
  <c r="B10" i="3"/>
  <c r="B9" i="3"/>
  <c r="B8" i="3"/>
  <c r="B7" i="3"/>
  <c r="B6" i="3"/>
  <c r="B5" i="3"/>
  <c r="B4" i="3"/>
  <c r="Z3" i="3"/>
  <c r="Y3" i="3"/>
  <c r="X3" i="3"/>
  <c r="W3" i="3"/>
  <c r="V3" i="3"/>
  <c r="U3" i="3"/>
  <c r="T3" i="3"/>
  <c r="S3" i="3"/>
  <c r="R3" i="3"/>
  <c r="Q3" i="3"/>
  <c r="P3" i="3"/>
  <c r="O3" i="3"/>
  <c r="N3" i="3"/>
  <c r="M3" i="3"/>
  <c r="L3" i="3"/>
  <c r="K3" i="3"/>
  <c r="J3" i="3"/>
  <c r="I3" i="3"/>
  <c r="H3" i="3"/>
  <c r="G3" i="3"/>
  <c r="F3" i="3"/>
  <c r="E3" i="3"/>
  <c r="B3" i="3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  <c r="D58" i="5"/>
  <c r="E58" i="5"/>
  <c r="G58" i="5"/>
  <c r="H58" i="5"/>
  <c r="I58" i="5"/>
  <c r="J58" i="5"/>
  <c r="K58" i="5"/>
  <c r="L58" i="5"/>
  <c r="M58" i="5"/>
  <c r="N58" i="5"/>
  <c r="O58" i="5"/>
  <c r="U58" i="5"/>
  <c r="V58" i="5"/>
  <c r="W58" i="5"/>
  <c r="X58" i="5"/>
  <c r="Y58" i="5"/>
  <c r="AB58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N2" authorId="0" shapeId="0" xr:uid="{00000000-0006-0000-0A00-000001000000}">
      <text>
        <r>
          <rPr>
            <sz val="11"/>
            <color rgb="FF000000"/>
            <rFont val="Calibri"/>
            <family val="2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on retrouve la formation et non l'information proprement dite si oui ou non ils ont fait cette analyse de l'environnement. Mais cette analyse est un critère à éliminer. Il faut que tu modifies le nom de cette colonne par Niveau de la formation du responsable</t>
        </r>
      </text>
    </comment>
    <comment ref="O2" authorId="0" shapeId="0" xr:uid="{00000000-0006-0000-0A00-000002000000}">
      <text>
        <r>
          <rPr>
            <sz val="11"/>
            <color rgb="FF000000"/>
            <rFont val="Calibri"/>
            <family val="2"/>
          </rPr>
          <t>[Threaded comment]
Your version of Excel allows you to read this threaded comment; however, any edits to it will get removed if the file is opened in a newer version of Excel. Learn more: https://go.microsoft.com/fwlink/?linkid=870924
Comment:
Reply:
    il s'agit ici des frais d'acquisition par habitant et non pas le nombre de séance avec les autorités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O2" authorId="0" shapeId="0" xr:uid="{9B8BFEA6-14D9-40AC-9BF5-73C33D2A2FC1}">
      <text>
        <r>
          <rPr>
            <sz val="11"/>
            <color rgb="FF000000"/>
            <rFont val="Calibri"/>
            <family val="2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on retrouve la formation et non l'information proprement dite si oui ou non ils ont fait cette analyse de l'environnement. Mais cette analyse est un critère à éliminer. Il faut que tu modifies le nom de cette colonne par Niveau de la formation du responsable</t>
        </r>
      </text>
    </comment>
    <comment ref="P2" authorId="0" shapeId="0" xr:uid="{BC7C52C3-FDC0-482A-B262-853D5EDB6FF2}">
      <text>
        <r>
          <rPr>
            <sz val="11"/>
            <color rgb="FF000000"/>
            <rFont val="Calibri"/>
            <family val="2"/>
          </rPr>
          <t>[Threaded comment]
Your version of Excel allows you to read this threaded comment; however, any edits to it will get removed if the file is opened in a newer version of Excel. Learn more: https://go.microsoft.com/fwlink/?linkid=870924
Comment:
Reply:
    il s'agit ici des frais d'acquisition par habitant et non pas le nombre de séance avec les autorités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N2" authorId="0" shapeId="0" xr:uid="{8E328578-DBA4-444D-B53D-FB3139C6A2FB}">
      <text>
        <r>
          <rPr>
            <sz val="11"/>
            <color rgb="FF000000"/>
            <rFont val="Calibri"/>
            <family val="2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on retrouve la formation et non l'information proprement dite si oui ou non ils ont fait cette analyse de l'environnement. Mais cette analyse est un critère à éliminer. Il faut que tu modifies le nom de cette colonne par Niveau de la formation du responsable</t>
        </r>
      </text>
    </comment>
    <comment ref="O2" authorId="0" shapeId="0" xr:uid="{631E2541-BB69-4F9B-81D8-6B3580D0F28C}">
      <text>
        <r>
          <rPr>
            <sz val="11"/>
            <color rgb="FF000000"/>
            <rFont val="Calibri"/>
            <family val="2"/>
          </rPr>
          <t>[Threaded comment]
Your version of Excel allows you to read this threaded comment; however, any edits to it will get removed if the file is opened in a newer version of Excel. Learn more: https://go.microsoft.com/fwlink/?linkid=870924
Comment:
Reply:
    il s'agit ici des frais d'acquisition par habitant et non pas le nombre de séance avec les autorités</t>
        </r>
      </text>
    </comment>
  </commentList>
</comments>
</file>

<file path=xl/sharedStrings.xml><?xml version="1.0" encoding="utf-8"?>
<sst xmlns="http://schemas.openxmlformats.org/spreadsheetml/2006/main" count="4452" uniqueCount="484">
  <si>
    <t>Gemeinde</t>
  </si>
  <si>
    <t>Einwohnerzahlen</t>
  </si>
  <si>
    <t>Schülerzahlen</t>
  </si>
  <si>
    <t>Anz. Weiterbildungs-Stunden durch die Bibliotheksleitung</t>
  </si>
  <si>
    <t>Anz. Ausleihen pro Einwohner</t>
  </si>
  <si>
    <t>Anz. Eingeschriebene Kunden</t>
  </si>
  <si>
    <t>Anz. aktive Kunden</t>
  </si>
  <si>
    <t>Anz. Neukunden</t>
  </si>
  <si>
    <t>Bibliotheksbesuche</t>
  </si>
  <si>
    <t>Anz. Umweltaktivitäten</t>
  </si>
  <si>
    <t>Anz. Kundenunfälle</t>
  </si>
  <si>
    <t>Resultat der Checkliste für Logistik</t>
  </si>
  <si>
    <t>Bestandeserneuerungsquote</t>
  </si>
  <si>
    <t>Bestandesgrösse</t>
  </si>
  <si>
    <t>Bestandeszuwachs</t>
  </si>
  <si>
    <t>Bestandesumschlag</t>
  </si>
  <si>
    <t>Anz. Ausleihen</t>
  </si>
  <si>
    <t>Anteil importierter Katalogisate</t>
  </si>
  <si>
    <t>Anz. Veranstaltungen</t>
  </si>
  <si>
    <t>Anz. Führungen</t>
  </si>
  <si>
    <t>Commune</t>
  </si>
  <si>
    <t>Population de la commune</t>
  </si>
  <si>
    <t>Nombre d'élèves</t>
  </si>
  <si>
    <t>Nombre d'heures de formation du responsable</t>
  </si>
  <si>
    <t>Nombre de prêt par habitant</t>
  </si>
  <si>
    <t>Lecteurs/lectrices de la bibliothèque au total</t>
  </si>
  <si>
    <t xml:space="preserve">Utilisateurs actifs (nombre total de personnes sur l'année écoulée) </t>
  </si>
  <si>
    <t xml:space="preserve">Nombre de nouveaux inscrits durant l'année </t>
  </si>
  <si>
    <t>Fréquentation (estimation nombre total de personnes, pas uniquement les prêts)</t>
  </si>
  <si>
    <t>Action environnementale</t>
  </si>
  <si>
    <t>Nombre d'accidents (clients)</t>
  </si>
  <si>
    <t>Score de la CKL environnement</t>
  </si>
  <si>
    <t>Taux de renouvellement des collections</t>
  </si>
  <si>
    <t xml:space="preserve">Offre totale de documents </t>
  </si>
  <si>
    <t xml:space="preserve">Accroissement du nombre de documents </t>
  </si>
  <si>
    <t>Taux de rotation des collections</t>
  </si>
  <si>
    <t>Nombre de prêt annuel</t>
  </si>
  <si>
    <t>Part des notices importées</t>
  </si>
  <si>
    <t>Nombre d'actions en médiation culturelle</t>
  </si>
  <si>
    <t>Nombre de visites de classes ou groupes</t>
  </si>
  <si>
    <t>Ardon</t>
  </si>
  <si>
    <t>Ayent</t>
  </si>
  <si>
    <t>Bagnes</t>
  </si>
  <si>
    <t>Brig</t>
  </si>
  <si>
    <t>BS Collines</t>
  </si>
  <si>
    <t>BS Crans</t>
  </si>
  <si>
    <t>BS St-guérin</t>
  </si>
  <si>
    <t>Chalais</t>
  </si>
  <si>
    <t>Chamoson</t>
  </si>
  <si>
    <t>Champéry</t>
  </si>
  <si>
    <t>Charrat</t>
  </si>
  <si>
    <t>Collombey</t>
  </si>
  <si>
    <t>Crans-Montana</t>
  </si>
  <si>
    <t>Fiesch</t>
  </si>
  <si>
    <t>unbekannt</t>
  </si>
  <si>
    <t>Grimisuat</t>
  </si>
  <si>
    <t>Grône</t>
  </si>
  <si>
    <t>Hérémence</t>
  </si>
  <si>
    <t>Leytron</t>
  </si>
  <si>
    <t>Martigny-Croix</t>
  </si>
  <si>
    <t>pas l'info</t>
  </si>
  <si>
    <t>Massongex</t>
  </si>
  <si>
    <t>Monthey</t>
  </si>
  <si>
    <t>Mörel-Filet</t>
  </si>
  <si>
    <t>Pas d'info</t>
  </si>
  <si>
    <t>MV Martigny</t>
  </si>
  <si>
    <t>MV st-Maurice</t>
  </si>
  <si>
    <t>Naters</t>
  </si>
  <si>
    <t>Kann mit RERO nicht erhoben werden</t>
  </si>
  <si>
    <t>2012 noch nicht erfasst. Änderung 2013 vorgesehen</t>
  </si>
  <si>
    <t>nicht ermittelt</t>
  </si>
  <si>
    <t>Nendaz</t>
  </si>
  <si>
    <t>Obergoms</t>
  </si>
  <si>
    <t>Orsière</t>
  </si>
  <si>
    <t>Port-Valais</t>
  </si>
  <si>
    <t>Riddes</t>
  </si>
  <si>
    <t>Saas-Grund</t>
  </si>
  <si>
    <t>Saillon</t>
  </si>
  <si>
    <t>Salvan</t>
  </si>
  <si>
    <t>Savièse</t>
  </si>
  <si>
    <t>Saxon</t>
  </si>
  <si>
    <t>Sierre</t>
  </si>
  <si>
    <t>st.Niklaus</t>
  </si>
  <si>
    <t>Stalden</t>
  </si>
  <si>
    <t>o%</t>
  </si>
  <si>
    <t>Steg</t>
  </si>
  <si>
    <t>St-Gingolf</t>
  </si>
  <si>
    <t>pas d'info</t>
  </si>
  <si>
    <t>Troistorrent</t>
  </si>
  <si>
    <t>Unterbäch</t>
  </si>
  <si>
    <t>Val d'Illiez</t>
  </si>
  <si>
    <t>Vétroz</t>
  </si>
  <si>
    <t>Vex</t>
  </si>
  <si>
    <t>Vionnaz</t>
  </si>
  <si>
    <t>Visp</t>
  </si>
  <si>
    <t>Visperterminen</t>
  </si>
  <si>
    <t>Voury</t>
  </si>
  <si>
    <t>Anz. Weiterbildungen für Mitarbeiter</t>
  </si>
  <si>
    <t xml:space="preserve">Teilnahme an lokalen, regionalen Animationen </t>
  </si>
  <si>
    <t>Nombre de types de formation des collaborateurs</t>
  </si>
  <si>
    <t>Participation active et/ou partenariat à des manifestations locales, régionales ou nationales…</t>
  </si>
  <si>
    <t xml:space="preserve">3350
</t>
  </si>
  <si>
    <t>Crans-Montana BM</t>
  </si>
  <si>
    <t xml:space="preserve">Crans-Montana BS </t>
  </si>
  <si>
    <t>Massonge</t>
  </si>
  <si>
    <t>kann mit RERO nicht alleine für die GBNa erfasst werden.</t>
  </si>
  <si>
    <t>Orsières</t>
  </si>
  <si>
    <t xml:space="preserve">Sierre </t>
  </si>
  <si>
    <t>Sion BS CO Collines</t>
  </si>
  <si>
    <t>Sion BS CO St-Guérin</t>
  </si>
  <si>
    <t>St-Gingolph</t>
  </si>
  <si>
    <t>Troistorrents</t>
  </si>
  <si>
    <t>1.20</t>
  </si>
  <si>
    <t>Val-d'Illiez</t>
  </si>
  <si>
    <t>Vouvry</t>
  </si>
  <si>
    <t>Minimum Weiterbildungs-Stunden durch die Bibliotheksleitung</t>
  </si>
  <si>
    <t>Minimale Anz. Weiterbildungen für Mitarbeiter</t>
  </si>
  <si>
    <t>Zufriedenheitsindex</t>
  </si>
  <si>
    <t>Anz. Ausliehen pro Einwohner</t>
  </si>
  <si>
    <t>Minimum de nombre d'heure de formation du responsable</t>
  </si>
  <si>
    <t>Minimum de nombre de types de formation des collaborateurs</t>
  </si>
  <si>
    <t>Taux de satisfaction</t>
  </si>
  <si>
    <t>ChalaisVercorin</t>
  </si>
  <si>
    <t>x</t>
  </si>
  <si>
    <t>CollombeyMuraz</t>
  </si>
  <si>
    <t>Crans-Montana BS</t>
  </si>
  <si>
    <t>1,37</t>
  </si>
  <si>
    <t>Grône*</t>
  </si>
  <si>
    <t>Martigny (MV)</t>
  </si>
  <si>
    <t>Martigny-Croix/-Combe</t>
  </si>
  <si>
    <t>Sion (CO Collines)</t>
  </si>
  <si>
    <t>Sion (CO St-Guérin)</t>
  </si>
  <si>
    <t>St-Maurice (MV)</t>
  </si>
  <si>
    <t>Vétroz-Magnot</t>
  </si>
  <si>
    <t>Brig (MV)</t>
  </si>
  <si>
    <t>Münster / Obergoms</t>
  </si>
  <si>
    <t>St. Niklaus</t>
  </si>
  <si>
    <t>Stufe der Bibliothek</t>
  </si>
  <si>
    <t>Anz. eingeschriebene Kunden</t>
  </si>
  <si>
    <t>Anz. Mitarbeiter</t>
  </si>
  <si>
    <t>Anz. Weiterbildungen pro Mitarbeiter (im Durchschnitt, Minimum = pro Mitarbeiter))</t>
  </si>
  <si>
    <t>Revision der Kundendatenbank</t>
  </si>
  <si>
    <t>Erstellung der Bestandesanalyse</t>
  </si>
  <si>
    <t>Anz. Treffen mit den Behörden</t>
  </si>
  <si>
    <t>Anz. Sitzungen mit dem Personal</t>
  </si>
  <si>
    <t>Erwerbskosten pro Mitglied des Zielpublikums</t>
  </si>
  <si>
    <t>Kundenzufriedenheitsindex (2014/2015)</t>
  </si>
  <si>
    <t>Anz. Ausleihen pro Jahr</t>
  </si>
  <si>
    <t>Anz. Ausleihen pro Mitglied des Zielpublikums</t>
  </si>
  <si>
    <t>Anz. Besuche pro Mitglied des Zielpublikums</t>
  </si>
  <si>
    <t>Marktdurchdringung</t>
  </si>
  <si>
    <t>Erneuerungsquote der Kunden</t>
  </si>
  <si>
    <t>​Anzahl Führungen oder Schulungen</t>
  </si>
  <si>
    <t>Teilnehmerquote an Schulungen oder Animationen für Klassen</t>
  </si>
  <si>
    <t>Wöchentliche Arbeitszeit in Stunden</t>
  </si>
  <si>
    <t>Stellen-Prozente der Bibliotheksleitung</t>
  </si>
  <si>
    <t>Ausbildung der Bibliotheksleitung</t>
  </si>
  <si>
    <t>Betriebsfläche der Bibliothek</t>
  </si>
  <si>
    <t>Anzahl Öffnungstage pro Woche</t>
  </si>
  <si>
    <t>Wochenöffnungszeit in Stunden</t>
  </si>
  <si>
    <t>Niveau de la bibliothèque</t>
  </si>
  <si>
    <t>Lecteur inscrit</t>
  </si>
  <si>
    <t>Lecteures actives</t>
  </si>
  <si>
    <t>Nbr de collaborateur (sans resp.)</t>
  </si>
  <si>
    <t>Nbre de formations suivie par collaborateur (en moyenne - minimum = 1 par coll.)</t>
  </si>
  <si>
    <t>Révision de la base de données clients</t>
  </si>
  <si>
    <t>Etablir l'état de la collection</t>
  </si>
  <si>
    <t>Nombre de rencontre avec les autorités</t>
  </si>
  <si>
    <t>Nbre de séances avec le personnel</t>
  </si>
  <si>
    <t>​Frais d'acquisition par membre de la population cible</t>
  </si>
  <si>
    <t>Indice de satisfaction client (2014/2015)</t>
  </si>
  <si>
    <t>​Score de la check-list logistique</t>
  </si>
  <si>
    <t>Taux des notices importées</t>
  </si>
  <si>
    <t>Nbre de prêt par année</t>
  </si>
  <si>
    <t>Nbre de prêt par membre de la population cible</t>
  </si>
  <si>
    <t>Fréquentation par membre de la population 
cible</t>
  </si>
  <si>
    <t>​Taux de pénétration</t>
  </si>
  <si>
    <t>Taux de renouvellement des lecteurs</t>
  </si>
  <si>
    <t>Nbre de visites guidées ou formations</t>
  </si>
  <si>
    <t>Taux de participation à des formations ou animations pour des classes</t>
  </si>
  <si>
    <t>Temps de travail hebdomadaire / ou : Prêt et conseil (heures) (uniquement bibliothèques scolaires)</t>
  </si>
  <si>
    <t>Taux de travail du responsable</t>
  </si>
  <si>
    <t>Niveau de formation du responsable</t>
  </si>
  <si>
    <t>Surface de la bibliothèque</t>
  </si>
  <si>
    <t>Taille de la collection</t>
  </si>
  <si>
    <t>Taux de renouvellement des collections28</t>
  </si>
  <si>
    <t>Jours d'ouverture hebdomadaire au public</t>
  </si>
  <si>
    <t>Heures d'ouverture hebdomadaire</t>
  </si>
  <si>
    <t>niveau2</t>
  </si>
  <si>
    <t>oui</t>
  </si>
  <si>
    <t>Cours de base CLP</t>
  </si>
  <si>
    <t>non</t>
  </si>
  <si>
    <t>Agent ID</t>
  </si>
  <si>
    <t>niveau3</t>
  </si>
  <si>
    <t>Spécialiste ID</t>
  </si>
  <si>
    <t>niveau4</t>
  </si>
  <si>
    <t>ja</t>
  </si>
  <si>
    <t>I+D Spezialist</t>
  </si>
  <si>
    <t>Chalais et Vercorin</t>
  </si>
  <si>
    <t>Collombey-Muraz</t>
  </si>
  <si>
    <t>Conthey</t>
  </si>
  <si>
    <t>Crans-Montana (BS)</t>
  </si>
  <si>
    <t>Erde (Sainte-Famille)</t>
  </si>
  <si>
    <t>Fiesch (RB Goms)</t>
  </si>
  <si>
    <t>nein</t>
  </si>
  <si>
    <t>SAB-Grundkurs</t>
  </si>
  <si>
    <t>niveau5</t>
  </si>
  <si>
    <t>Martigny (CO Octodure)</t>
  </si>
  <si>
    <t>Martigny-Combe</t>
  </si>
  <si>
    <t>niveau1</t>
  </si>
  <si>
    <t>Münster (RB Obergoms)</t>
  </si>
  <si>
    <t>Sion (MV)</t>
  </si>
  <si>
    <t>pas de collab.</t>
  </si>
  <si>
    <t>Sion (Lycée-Collège Creusets)</t>
  </si>
  <si>
    <t xml:space="preserve">St. Niklaus </t>
  </si>
  <si>
    <t xml:space="preserve">Vétroz-Magnot </t>
  </si>
  <si>
    <t>Vissoie (B. d'Anniviers)</t>
  </si>
  <si>
    <t>Bibliothekstyp</t>
  </si>
  <si>
    <t>BWR</t>
  </si>
  <si>
    <t>Einwohner</t>
  </si>
  <si>
    <t>Schüler</t>
  </si>
  <si>
    <t>Eingeschriebene Kunden</t>
  </si>
  <si>
    <t>Aktive Kunden</t>
  </si>
  <si>
    <t>Anz. Mitarbeiter (ohne Leitung)</t>
  </si>
  <si>
    <t>Anz. Weiterbildungsstunden Leitung</t>
  </si>
  <si>
    <t>Ablage Obligatorische Dokumente</t>
  </si>
  <si>
    <t>Anz. Mitarbeitersitzungen</t>
  </si>
  <si>
    <t>Ausleihe und Beratung (Stunden) für Schulbibliotheken</t>
  </si>
  <si>
    <t>Type de bibliothèque</t>
  </si>
  <si>
    <t>BVR</t>
  </si>
  <si>
    <t>Population</t>
  </si>
  <si>
    <t>Elèves</t>
  </si>
  <si>
    <t>Nbre d'heures de formation suivie par le responsable</t>
  </si>
  <si>
    <t>Minimum d'heures de formation à suivre par le responsable</t>
  </si>
  <si>
    <t>Nbre de formations suivie par collaborateur</t>
  </si>
  <si>
    <t>Nbre d'action environnementale</t>
  </si>
  <si>
    <t>Nbre d'actions en médiation culturelle</t>
  </si>
  <si>
    <t>Dépot des documents obligatoires sur SharePoint</t>
  </si>
  <si>
    <t>Nbre de rencontres avec les autorités</t>
  </si>
  <si>
    <t>Temps de travail hebdomadaire</t>
  </si>
  <si>
    <t>Prêt et conseil (heures) pour bibliothèques scolaires</t>
  </si>
  <si>
    <t>communale et scolaire</t>
  </si>
  <si>
    <t>BVR Sion</t>
  </si>
  <si>
    <t>BVR Martigny-Entremont</t>
  </si>
  <si>
    <t>cantonale</t>
  </si>
  <si>
    <t>BVR Oberwallis</t>
  </si>
  <si>
    <t>BVR Sierre</t>
  </si>
  <si>
    <t>BVR Monthey-St-Maurice</t>
  </si>
  <si>
    <t>régulièrement</t>
  </si>
  <si>
    <t>communale</t>
  </si>
  <si>
    <t>scolaire</t>
  </si>
  <si>
    <t>niveau3/scolaire</t>
  </si>
  <si>
    <t>?</t>
  </si>
  <si>
    <t>Cours ad hoc</t>
  </si>
  <si>
    <t>niveau4/scolaire</t>
  </si>
  <si>
    <t>Ergebnis</t>
  </si>
  <si>
    <t>Total Angestellte</t>
  </si>
  <si>
    <t>Anz. Mitarbeiter +5%</t>
  </si>
  <si>
    <t>Anz. Mitarbeiter &lt;5%</t>
  </si>
  <si>
    <t>Typ de biblitohèque</t>
  </si>
  <si>
    <t xml:space="preserve">Nbr total d'employés </t>
  </si>
  <si>
    <t>Nbr de collaborateur +5% (sans resp.)</t>
  </si>
  <si>
    <t>Nbr de collaborateur &lt; 5% (sans resp.)</t>
  </si>
  <si>
    <t xml:space="preserve"> Minimum d'heures de formation à suivre par le responsable</t>
  </si>
  <si>
    <t>Taux des notices importés</t>
  </si>
  <si>
    <t>Nombre de prêt par année</t>
  </si>
  <si>
    <t>Nbr de prêt par membre de la population cible</t>
  </si>
  <si>
    <t>Fréquentation par membre de la population cible</t>
  </si>
  <si>
    <t>Taux de pénétration</t>
  </si>
  <si>
    <t>Nbr de visite guidées et formations</t>
  </si>
  <si>
    <t>Taux de travail de responsable</t>
  </si>
  <si>
    <t>Niveau de formaiton de responsable</t>
  </si>
  <si>
    <t>Prêt et conseil (heures)</t>
  </si>
  <si>
    <t>niveau3_scol</t>
  </si>
  <si>
    <t>X</t>
  </si>
  <si>
    <t>SAB-Grund- oder Leiterkurs</t>
  </si>
  <si>
    <t>niveau4_scol</t>
  </si>
  <si>
    <t>Zermatt</t>
  </si>
  <si>
    <t>Nachname</t>
  </si>
  <si>
    <t>Statut</t>
  </si>
  <si>
    <t>BRV</t>
  </si>
  <si>
    <t>Lecteurs actifs</t>
  </si>
  <si>
    <t>Collaborateur +5%</t>
  </si>
  <si>
    <t xml:space="preserve">Collaborateur &lt; 5% </t>
  </si>
  <si>
    <t>Nbre d'heures consacrées aux visites guidées et aux formations</t>
  </si>
  <si>
    <t>Nbre de participants aux visites guidées et aux formations</t>
  </si>
  <si>
    <t>Nbre d'actions différentes en médiation culturelle</t>
  </si>
  <si>
    <t>Prêt et conseil (heures) (pour bibliothèque scolaire uniquement)</t>
  </si>
  <si>
    <t>BWR Oberwallis</t>
  </si>
  <si>
    <t>Stufe4</t>
  </si>
  <si>
    <t>BVR Chablais</t>
  </si>
  <si>
    <t>Bibliothèque scolaire</t>
  </si>
  <si>
    <t>Stufe2</t>
  </si>
  <si>
    <t>Fully-Saxon (CO)</t>
  </si>
  <si>
    <t>Stufe1</t>
  </si>
  <si>
    <t>???</t>
  </si>
  <si>
    <t>Schulbibliothek</t>
  </si>
  <si>
    <t>Stufe3</t>
  </si>
  <si>
    <t>xxx</t>
  </si>
  <si>
    <t>260,25</t>
  </si>
  <si>
    <t>61,25</t>
  </si>
  <si>
    <t>1376,0</t>
  </si>
  <si>
    <t>139,1</t>
  </si>
  <si>
    <t>3,65</t>
  </si>
  <si>
    <t>1,05</t>
  </si>
  <si>
    <t>17,50%</t>
  </si>
  <si>
    <t>1,43</t>
  </si>
  <si>
    <t>5,1</t>
  </si>
  <si>
    <t>4,27</t>
  </si>
  <si>
    <t>14,7%</t>
  </si>
  <si>
    <t>16,8%</t>
  </si>
  <si>
    <t>64,7%</t>
  </si>
  <si>
    <t>25,2</t>
  </si>
  <si>
    <t>40,0%</t>
  </si>
  <si>
    <t>14683,1</t>
  </si>
  <si>
    <t>17,7%</t>
  </si>
  <si>
    <t>4,0</t>
  </si>
  <si>
    <t>11,0</t>
  </si>
  <si>
    <t>BRV Sion</t>
  </si>
  <si>
    <t>BRV Martigny-Entremont</t>
  </si>
  <si>
    <t>BRV Sierre</t>
  </si>
  <si>
    <t>BRV Monthey-St-Maurice</t>
  </si>
  <si>
    <t>XXX</t>
  </si>
  <si>
    <t>Analyse de l'environnement effectuée</t>
  </si>
  <si>
    <t>Enquête de satisfaction</t>
  </si>
  <si>
    <t>Satisfaction atteint?</t>
  </si>
  <si>
    <t>Taux de renouvellement des collections2</t>
  </si>
  <si>
    <t>Keine Umfrage 2018</t>
  </si>
  <si>
    <t>pas d'enquête en 2018</t>
  </si>
  <si>
    <t>14,4</t>
  </si>
  <si>
    <t>14,5</t>
  </si>
  <si>
    <t>8,8%</t>
  </si>
  <si>
    <t>19,7%</t>
  </si>
  <si>
    <t>1,950450837</t>
  </si>
  <si>
    <t>7,029712163</t>
  </si>
  <si>
    <t>7,5%</t>
  </si>
  <si>
    <t>niveau 4</t>
  </si>
  <si>
    <t>spécialiste ID</t>
  </si>
  <si>
    <t>2x/mois</t>
  </si>
  <si>
    <t>1x/mois</t>
  </si>
  <si>
    <t>Stufe5</t>
  </si>
  <si>
    <t>Biblio scolaire rendu:</t>
  </si>
  <si>
    <t>Analyse der Umgebung durchgeführt</t>
  </si>
  <si>
    <t>Umfrage zur Zufriedenheit</t>
  </si>
  <si>
    <t>Anzahl der Stunden, die für Führungen und Schulungen aufgewendet wurden</t>
  </si>
  <si>
    <t>Anzahl der Teilnehmer an Führungen und Schulungen</t>
  </si>
  <si>
    <t xml:space="preserve">Stellen-Prozente der Bibliotheksleitung </t>
  </si>
  <si>
    <t>Anzahl verschiedener Aktionen in der Kulturvermittlung</t>
  </si>
  <si>
    <t xml:space="preserve">Ausleihe und Beratung (Stunden) für Schulbibliotheken </t>
  </si>
  <si>
    <t>Nombre d'heures consacrées aux visites guidées et aux formations2</t>
  </si>
  <si>
    <t>Nombre de participants aux visites guidées et aux formations2</t>
  </si>
  <si>
    <t>Charrat ok inclue dans MV Martigny</t>
  </si>
  <si>
    <t xml:space="preserve"> </t>
  </si>
  <si>
    <t>niveau2_scolaire</t>
  </si>
  <si>
    <t>niveau3_scolaire</t>
  </si>
  <si>
    <t>niveau4_scolaire</t>
  </si>
  <si>
    <t xml:space="preserve">  </t>
  </si>
  <si>
    <t xml:space="preserve">St-Maurice (MV) </t>
  </si>
  <si>
    <t>10.8</t>
  </si>
  <si>
    <t>21.4</t>
  </si>
  <si>
    <t>1.05</t>
  </si>
  <si>
    <t>443.75</t>
  </si>
  <si>
    <t>1067.5</t>
  </si>
  <si>
    <t>549.7</t>
  </si>
  <si>
    <t>199.0</t>
  </si>
  <si>
    <t>429.0</t>
  </si>
  <si>
    <t>3.76</t>
  </si>
  <si>
    <t>0.0</t>
  </si>
  <si>
    <t>1.39</t>
  </si>
  <si>
    <t>1.38</t>
  </si>
  <si>
    <t>302.4</t>
  </si>
  <si>
    <t>199.7</t>
  </si>
  <si>
    <t>1597.0</t>
  </si>
  <si>
    <t>1337.5</t>
  </si>
  <si>
    <t>17809.0</t>
  </si>
  <si>
    <t>34.0%</t>
  </si>
  <si>
    <t>29.40</t>
  </si>
  <si>
    <t>40.0%</t>
  </si>
  <si>
    <t>22563.0</t>
  </si>
  <si>
    <t>1424448.0</t>
  </si>
  <si>
    <t>14.6%</t>
  </si>
  <si>
    <t>11.0</t>
  </si>
  <si>
    <t>50.5</t>
  </si>
  <si>
    <t>Erwerbskosten pro Einwohner</t>
  </si>
  <si>
    <t>Anz. Umweltaktivitäten (Agenda 2030)</t>
  </si>
  <si>
    <t>Unkrautrate</t>
  </si>
  <si>
    <t>Anz. Besuche pro Einwohner</t>
  </si>
  <si>
    <t>Anz. Führungen oder Schulungen</t>
  </si>
  <si>
    <t>Anz. Der Zusammenarbeit pro Jahr</t>
  </si>
  <si>
    <t>Anz. der Veranstaltungen für Schulklassen pro 100 Schüler</t>
  </si>
  <si>
    <t>Öffnungsstunden pro Jahr für Klassen außerhalb der Öffnungszeiten</t>
  </si>
  <si>
    <t>Teilnahmequote an Führungen, Kursen, ... Pro Einwohner</t>
  </si>
  <si>
    <t>Anz. der Zusammenarbeit</t>
  </si>
  <si>
    <t>B1 Nombre d'heures de formation suivie par la personne responsable</t>
  </si>
  <si>
    <t>B1 Nombre de formations suivies par collaborateur-trice</t>
  </si>
  <si>
    <t>B1 Temps de travail hebdomadaire</t>
  </si>
  <si>
    <t>B1 Taux de travail de la personne responsable</t>
  </si>
  <si>
    <t>B1 Niveau de formation de la personne responsable</t>
  </si>
  <si>
    <t>B1 Frais d'acquisition par habitant</t>
  </si>
  <si>
    <t>B2 ​Score de la check-list logistique</t>
  </si>
  <si>
    <t>B2 Nombre d'actions agenda 2030</t>
  </si>
  <si>
    <t>B2 surface bibliothèque</t>
  </si>
  <si>
    <t>B3Taux de notices importées</t>
  </si>
  <si>
    <t>B3 Taux de désherbage</t>
  </si>
  <si>
    <t>B3 Taux de renouvellement des collections</t>
  </si>
  <si>
    <t>B3 Taille physique de la collection</t>
  </si>
  <si>
    <t>B4 Taux de rotation des collections</t>
  </si>
  <si>
    <t>B4 Nombre de prêt par habitant</t>
  </si>
  <si>
    <t>B4 Fréquentation par habitant</t>
  </si>
  <si>
    <t>B4 Jours d'ouverture hebdomadaire</t>
  </si>
  <si>
    <t>B4 Nombre d'heures d'ouverture hebdomadaire</t>
  </si>
  <si>
    <t>B4 Taux de pénétration</t>
  </si>
  <si>
    <t>B5 Nbr de visite guidées et formations</t>
  </si>
  <si>
    <t>B5 Nombre total de collaboration par année</t>
  </si>
  <si>
    <t>B5 Nombre de manifestation pour les classes par 100 élèves</t>
  </si>
  <si>
    <t>B5 Heures d'ouverture par année destinées aux classes en dehors des ouverture</t>
  </si>
  <si>
    <t>B5 Taux de participation aux visites guidées, cours, .. Par habitant</t>
  </si>
  <si>
    <t>Rencontre avec les autorités</t>
  </si>
  <si>
    <t>Nombre de collaboration</t>
  </si>
  <si>
    <t>Niveau 2</t>
  </si>
  <si>
    <t>Cours de base Bibliosuisse/CLP</t>
  </si>
  <si>
    <t>Niveau 4</t>
  </si>
  <si>
    <t>Niveau 5</t>
  </si>
  <si>
    <t>I+D Spezialist/in</t>
  </si>
  <si>
    <t>Auf Anfrage</t>
  </si>
  <si>
    <t>Niveau 3</t>
  </si>
  <si>
    <t>Conthey / Erde</t>
  </si>
  <si>
    <t>Grundkurs Bibliosuisse/SAB</t>
  </si>
  <si>
    <t>im Sharepoint</t>
  </si>
  <si>
    <t>tout le temps</t>
  </si>
  <si>
    <t>Niveau 1</t>
  </si>
  <si>
    <t>Tout le temps</t>
  </si>
  <si>
    <t>Ad-hoc-Kurs</t>
  </si>
  <si>
    <t>Mitarbeitende nach VZÄ</t>
  </si>
  <si>
    <t>Unentgeltlich arbeitende Personen</t>
  </si>
  <si>
    <t>Anzahl Weiterbildungstunden der Bibliotheksleitung</t>
  </si>
  <si>
    <t>Anzahl Weiterbildungen pro Mitarbeiter/in</t>
  </si>
  <si>
    <t>Anzahl Aktionen zur Erfüllung der Agenda2030</t>
  </si>
  <si>
    <t>Ziel: Katastrophenplan</t>
  </si>
  <si>
    <t>Ausscheidungsquote</t>
  </si>
  <si>
    <t>Anzahl Ausleihen (physische Medien) pro Jahr</t>
  </si>
  <si>
    <t>Anzahl Ausleihen (elektronische Medien) pro Jahr</t>
  </si>
  <si>
    <t>Anzahl physichen Eingänge</t>
  </si>
  <si>
    <t>Anzahl der Besuche pro Zielpopulation (Einwohner)</t>
  </si>
  <si>
    <t>Durchdringungsrate (anz. aktiven Nutzer/Einwohner)</t>
  </si>
  <si>
    <t>Anzahl nehmende Fernleihen aus anderen Walliser Bibliotheken</t>
  </si>
  <si>
    <t>Anzahl gebende Fernleihen an anderen Walliser Bibliotheken</t>
  </si>
  <si>
    <t>Anzahl Veranstaltungen, Führungen, Kurse und Schulungen</t>
  </si>
  <si>
    <t>Anzahl Teilnehmer an Veranstaltungen, Führungen ...</t>
  </si>
  <si>
    <t>Anzahl Veranstaltungen für Schulen</t>
  </si>
  <si>
    <t>Anzahl (zusätzliche) Öffnungsstunden pro Jahr für Schulen</t>
  </si>
  <si>
    <t>Wöchentliche Arbeitszeit (Std.)</t>
  </si>
  <si>
    <t>Betriebsfläche</t>
  </si>
  <si>
    <t>Anzahl Öffnungsstunden pro Woche</t>
  </si>
  <si>
    <t>Nombre d'ETP</t>
  </si>
  <si>
    <t>Nombre de bénévoles</t>
  </si>
  <si>
    <t>B1 Nombre d'heures de formation suivie par la/le responsable</t>
  </si>
  <si>
    <t>B2 Nombre d'actions Agenda 2030</t>
  </si>
  <si>
    <t>Objectif : plan catastrophe</t>
  </si>
  <si>
    <t>B4 Nombre de prêt (médias physiques) par année</t>
  </si>
  <si>
    <t>B4 Nombre de prêt (électroniques) par année</t>
  </si>
  <si>
    <t>B4 Nombre d'entrées physiques</t>
  </si>
  <si>
    <t>B4 Fréquentation par population cible</t>
  </si>
  <si>
    <t xml:space="preserve">B4 Nombre de PEB provenant d'autres bibliothèques VS </t>
  </si>
  <si>
    <t>Nombre de PEB envoyés à d'autres bibliothèques VS</t>
  </si>
  <si>
    <t>B5 Nombre de manifestations, visites guidées, cours et formations</t>
  </si>
  <si>
    <t>B5 Nombre de participants aux manifestations, visites, …</t>
  </si>
  <si>
    <t xml:space="preserve">B5 Nombre de manifestations pour les classes </t>
  </si>
  <si>
    <t>B5 Heures d'ouverture/an destinées aux classes en dehors des ouvertures régulières</t>
  </si>
  <si>
    <t>B1 Taux de travail du/de la responsable</t>
  </si>
  <si>
    <t>B1 Niveau de formation du/de la responsable</t>
  </si>
  <si>
    <t>B2 Surface de la bibliothèque</t>
  </si>
  <si>
    <t>B3 Taille de la collection physique</t>
  </si>
  <si>
    <t>B4 Jours d'ouverture hebdomadaire au public</t>
  </si>
  <si>
    <t>B4 Heures d'ouverture hebdomadaire</t>
  </si>
  <si>
    <t>Stufe 5</t>
  </si>
  <si>
    <t>Stufe 2</t>
  </si>
  <si>
    <t>Stufe 1</t>
  </si>
  <si>
    <t>Stufe 4</t>
  </si>
  <si>
    <t>Stufe 3</t>
  </si>
  <si>
    <t>Konformitätsindex</t>
  </si>
  <si>
    <t>Resultat der Logistik-Checkliste</t>
  </si>
  <si>
    <t>Indice de conformité</t>
  </si>
  <si>
    <t>Score de la check-list logistique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</si>
</sst>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"/>
  </numFmts>
  <fonts count="20">
    <font>
      <sz val="11"/>
      <color rgb="FF000000"/>
      <name val="Calibri"/>
      <family val="2"/>
    </font>
    <font>
      <u/>
      <sz val="10"/>
      <color rgb="FF0000FF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rgb="FF000000"/>
      <name val="Calibri"/>
      <family val="2"/>
    </font>
    <font>
      <b/>
      <sz val="10"/>
      <name val="Arial"/>
      <family val="2"/>
    </font>
    <font>
      <sz val="10"/>
      <color rgb="FFFF0000"/>
      <name val="Arial"/>
      <family val="2"/>
    </font>
    <font>
      <sz val="10"/>
      <color rgb="FF000000"/>
      <name val="Arial"/>
      <family val="2"/>
    </font>
    <font>
      <b/>
      <sz val="8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color rgb="FFFF0000"/>
      <name val="Calibri"/>
      <family val="2"/>
    </font>
    <font>
      <sz val="11"/>
      <color rgb="FFFF0000"/>
      <name val="Calibri"/>
      <family val="2"/>
    </font>
    <font>
      <b/>
      <sz val="11"/>
      <color rgb="FF000000"/>
      <name val="Calibri"/>
    </font>
    <font>
      <sz val="11"/>
      <name val="Calibri"/>
      <family val="2"/>
    </font>
    <font>
      <i/>
      <sz val="10"/>
      <color rgb="FF000000"/>
      <name val="Arial"/>
      <family val="2"/>
    </font>
    <font>
      <b/>
      <sz val="11"/>
      <name val="Calibri"/>
      <family val="2"/>
    </font>
    <font>
      <sz val="11"/>
      <color rgb="FF000000"/>
      <name val="Calibri"/>
      <family val="2"/>
    </font>
    <font>
      <b/>
      <sz val="10"/>
      <color rgb="FF000000"/>
      <name val="Calibri"/>
      <charset val="1"/>
    </font>
    <font>
      <sz val="10"/>
      <color rgb="FF000000"/>
      <name val="Calibri"/>
      <charset val="1"/>
    </font>
  </fonts>
  <fills count="15">
    <fill>
      <patternFill patternType="none"/>
    </fill>
    <fill>
      <patternFill patternType="gray125"/>
    </fill>
    <fill>
      <patternFill patternType="solid">
        <fgColor rgb="FFBFBFBF"/>
        <bgColor rgb="FFD9D9D9"/>
      </patternFill>
    </fill>
    <fill>
      <patternFill patternType="solid">
        <fgColor rgb="FFD99694"/>
        <bgColor rgb="FFFF8F8F"/>
      </patternFill>
    </fill>
    <fill>
      <patternFill patternType="solid">
        <fgColor rgb="FF969696"/>
        <bgColor rgb="FF808080"/>
      </patternFill>
    </fill>
    <fill>
      <patternFill patternType="solid">
        <fgColor rgb="FFFF8080"/>
        <bgColor rgb="FFFF8F8F"/>
      </patternFill>
    </fill>
    <fill>
      <patternFill patternType="solid">
        <fgColor rgb="FFFFFFCC"/>
        <bgColor rgb="FFFFEEB7"/>
      </patternFill>
    </fill>
    <fill>
      <patternFill patternType="solid">
        <fgColor rgb="FFF2F2F2"/>
        <bgColor rgb="FFFFFFFF"/>
      </patternFill>
    </fill>
    <fill>
      <patternFill patternType="solid">
        <fgColor rgb="FFD9D9D9"/>
        <bgColor rgb="FFF2F2F2"/>
      </patternFill>
    </fill>
    <fill>
      <patternFill patternType="solid">
        <fgColor rgb="FF92D050"/>
        <bgColor rgb="FFBFBFBF"/>
      </patternFill>
    </fill>
    <fill>
      <patternFill patternType="solid">
        <fgColor rgb="FFC00000"/>
        <bgColor rgb="FFFF0000"/>
      </patternFill>
    </fill>
    <fill>
      <patternFill patternType="solid">
        <fgColor rgb="FF93CDDD"/>
        <bgColor rgb="FFBFBFBF"/>
      </patternFill>
    </fill>
    <fill>
      <patternFill patternType="solid">
        <fgColor rgb="FFFFEEB7"/>
        <bgColor rgb="FFFFFFCC"/>
      </patternFill>
    </fill>
    <fill>
      <patternFill patternType="solid">
        <fgColor rgb="FFFFFF00"/>
        <bgColor rgb="FFFFFF00"/>
      </patternFill>
    </fill>
    <fill>
      <patternFill patternType="solid">
        <fgColor rgb="FFD9D9D9"/>
        <bgColor indexed="64"/>
      </patternFill>
    </fill>
  </fills>
  <borders count="33">
    <border>
      <left/>
      <right/>
      <top/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 style="medium">
        <color auto="1"/>
      </top>
      <bottom style="double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1">
    <xf numFmtId="0" fontId="0" fillId="0" borderId="0"/>
    <xf numFmtId="9" fontId="17" fillId="0" borderId="0" applyBorder="0" applyProtection="0"/>
    <xf numFmtId="0" fontId="1" fillId="0" borderId="0" applyBorder="0" applyProtection="0"/>
    <xf numFmtId="0" fontId="2" fillId="0" borderId="0"/>
    <xf numFmtId="0" fontId="2" fillId="0" borderId="0"/>
    <xf numFmtId="9" fontId="17" fillId="0" borderId="0" applyBorder="0" applyProtection="0"/>
    <xf numFmtId="9" fontId="17" fillId="0" borderId="0" applyBorder="0" applyProtection="0"/>
    <xf numFmtId="9" fontId="17" fillId="0" borderId="0" applyBorder="0" applyProtection="0"/>
    <xf numFmtId="9" fontId="17" fillId="0" borderId="0" applyBorder="0" applyProtection="0"/>
    <xf numFmtId="0" fontId="2" fillId="0" borderId="0"/>
    <xf numFmtId="0" fontId="2" fillId="0" borderId="0"/>
  </cellStyleXfs>
  <cellXfs count="312">
    <xf numFmtId="0" fontId="0" fillId="0" borderId="0" xfId="0"/>
    <xf numFmtId="0" fontId="0" fillId="0" borderId="0" xfId="0" applyAlignment="1">
      <alignment wrapText="1"/>
    </xf>
    <xf numFmtId="0" fontId="3" fillId="0" borderId="1" xfId="0" applyFont="1" applyBorder="1" applyAlignment="1" applyProtection="1">
      <alignment horizontal="right" textRotation="90" wrapText="1"/>
      <protection locked="0"/>
    </xf>
    <xf numFmtId="0" fontId="3" fillId="0" borderId="2" xfId="0" applyFont="1" applyBorder="1" applyAlignment="1" applyProtection="1">
      <alignment horizontal="right" textRotation="90" wrapText="1"/>
      <protection locked="0"/>
    </xf>
    <xf numFmtId="2" fontId="4" fillId="0" borderId="2" xfId="0" applyNumberFormat="1" applyFont="1" applyBorder="1" applyAlignment="1" applyProtection="1">
      <alignment horizontal="right" textRotation="90" wrapText="1"/>
      <protection locked="0"/>
    </xf>
    <xf numFmtId="1" fontId="4" fillId="0" borderId="2" xfId="0" applyNumberFormat="1" applyFont="1" applyBorder="1" applyAlignment="1" applyProtection="1">
      <alignment horizontal="right" textRotation="90" wrapText="1"/>
      <protection locked="0"/>
    </xf>
    <xf numFmtId="2" fontId="5" fillId="0" borderId="2" xfId="0" applyNumberFormat="1" applyFont="1" applyBorder="1" applyAlignment="1" applyProtection="1">
      <alignment horizontal="right" textRotation="90" wrapText="1"/>
      <protection locked="0"/>
    </xf>
    <xf numFmtId="9" fontId="3" fillId="0" borderId="2" xfId="0" applyNumberFormat="1" applyFont="1" applyBorder="1" applyAlignment="1" applyProtection="1">
      <alignment horizontal="right" textRotation="90" wrapText="1"/>
      <protection locked="0"/>
    </xf>
    <xf numFmtId="1" fontId="5" fillId="0" borderId="2" xfId="0" applyNumberFormat="1" applyFont="1" applyBorder="1" applyAlignment="1" applyProtection="1">
      <alignment horizontal="right" textRotation="90" wrapText="1"/>
      <protection locked="0"/>
    </xf>
    <xf numFmtId="1" fontId="4" fillId="0" borderId="3" xfId="0" applyNumberFormat="1" applyFont="1" applyBorder="1" applyAlignment="1" applyProtection="1">
      <alignment horizontal="right" textRotation="90" wrapText="1"/>
      <protection locked="0"/>
    </xf>
    <xf numFmtId="1" fontId="3" fillId="0" borderId="2" xfId="0" applyNumberFormat="1" applyFont="1" applyBorder="1" applyAlignment="1" applyProtection="1">
      <alignment horizontal="right" textRotation="90" wrapText="1"/>
      <protection locked="0"/>
    </xf>
    <xf numFmtId="0" fontId="5" fillId="0" borderId="0" xfId="0" applyFont="1" applyAlignment="1">
      <alignment horizontal="right" textRotation="90" wrapText="1"/>
    </xf>
    <xf numFmtId="0" fontId="6" fillId="2" borderId="4" xfId="0" applyFont="1" applyFill="1" applyBorder="1" applyAlignment="1">
      <alignment wrapText="1"/>
    </xf>
    <xf numFmtId="0" fontId="0" fillId="3" borderId="4" xfId="0" applyFill="1" applyBorder="1" applyAlignment="1">
      <alignment horizontal="right" wrapText="1"/>
    </xf>
    <xf numFmtId="0" fontId="0" fillId="0" borderId="4" xfId="0" applyBorder="1" applyAlignment="1">
      <alignment horizontal="right" wrapText="1"/>
    </xf>
    <xf numFmtId="2" fontId="0" fillId="0" borderId="4" xfId="0" applyNumberFormat="1" applyBorder="1" applyAlignment="1">
      <alignment horizontal="right" wrapText="1"/>
    </xf>
    <xf numFmtId="1" fontId="0" fillId="0" borderId="4" xfId="0" applyNumberFormat="1" applyBorder="1" applyAlignment="1">
      <alignment horizontal="right" wrapText="1"/>
    </xf>
    <xf numFmtId="9" fontId="0" fillId="0" borderId="4" xfId="0" applyNumberFormat="1" applyBorder="1" applyAlignment="1">
      <alignment horizontal="right" wrapText="1"/>
    </xf>
    <xf numFmtId="10" fontId="0" fillId="0" borderId="4" xfId="0" applyNumberFormat="1" applyBorder="1" applyAlignment="1">
      <alignment horizontal="right" wrapText="1"/>
    </xf>
    <xf numFmtId="1" fontId="2" fillId="0" borderId="4" xfId="0" applyNumberFormat="1" applyFont="1" applyBorder="1" applyAlignment="1">
      <alignment horizontal="right" wrapText="1"/>
    </xf>
    <xf numFmtId="2" fontId="6" fillId="0" borderId="4" xfId="0" applyNumberFormat="1" applyFont="1" applyBorder="1" applyAlignment="1">
      <alignment horizontal="right" vertical="center" wrapText="1"/>
    </xf>
    <xf numFmtId="1" fontId="2" fillId="0" borderId="4" xfId="0" applyNumberFormat="1" applyFont="1" applyBorder="1" applyAlignment="1">
      <alignment horizontal="right" vertical="center" wrapText="1"/>
    </xf>
    <xf numFmtId="1" fontId="6" fillId="0" borderId="4" xfId="0" applyNumberFormat="1" applyFont="1" applyBorder="1" applyAlignment="1">
      <alignment horizontal="right" vertical="center" wrapText="1"/>
    </xf>
    <xf numFmtId="0" fontId="2" fillId="0" borderId="4" xfId="0" applyFont="1" applyBorder="1" applyAlignment="1">
      <alignment horizontal="right" vertical="center" wrapText="1"/>
    </xf>
    <xf numFmtId="2" fontId="0" fillId="0" borderId="4" xfId="0" applyNumberFormat="1" applyBorder="1" applyAlignment="1">
      <alignment horizontal="right" vertical="center" wrapText="1"/>
    </xf>
    <xf numFmtId="9" fontId="6" fillId="0" borderId="4" xfId="0" applyNumberFormat="1" applyFont="1" applyBorder="1" applyAlignment="1">
      <alignment horizontal="right" vertical="center" wrapText="1"/>
    </xf>
    <xf numFmtId="0" fontId="0" fillId="0" borderId="4" xfId="0" applyBorder="1" applyAlignment="1">
      <alignment horizontal="right" vertical="center" wrapText="1"/>
    </xf>
    <xf numFmtId="9" fontId="0" fillId="0" borderId="4" xfId="0" applyNumberFormat="1" applyBorder="1" applyAlignment="1">
      <alignment horizontal="right" vertical="center" wrapText="1"/>
    </xf>
    <xf numFmtId="0" fontId="2" fillId="0" borderId="4" xfId="0" applyFont="1" applyBorder="1" applyAlignment="1">
      <alignment horizontal="right" wrapText="1"/>
    </xf>
    <xf numFmtId="2" fontId="2" fillId="0" borderId="4" xfId="0" applyNumberFormat="1" applyFont="1" applyBorder="1" applyAlignment="1">
      <alignment horizontal="right" vertical="center" wrapText="1"/>
    </xf>
    <xf numFmtId="164" fontId="2" fillId="0" borderId="4" xfId="0" applyNumberFormat="1" applyFont="1" applyBorder="1" applyAlignment="1">
      <alignment horizontal="right" vertical="center" wrapText="1"/>
    </xf>
    <xf numFmtId="9" fontId="2" fillId="0" borderId="4" xfId="0" applyNumberFormat="1" applyFont="1" applyBorder="1" applyAlignment="1">
      <alignment horizontal="right" wrapText="1"/>
    </xf>
    <xf numFmtId="1" fontId="7" fillId="0" borderId="4" xfId="0" applyNumberFormat="1" applyFont="1" applyBorder="1" applyAlignment="1">
      <alignment horizontal="right" wrapText="1"/>
    </xf>
    <xf numFmtId="0" fontId="2" fillId="3" borderId="4" xfId="0" applyFont="1" applyFill="1" applyBorder="1" applyAlignment="1" applyProtection="1">
      <alignment horizontal="right" wrapText="1"/>
      <protection locked="0"/>
    </xf>
    <xf numFmtId="0" fontId="6" fillId="2" borderId="5" xfId="0" applyFont="1" applyFill="1" applyBorder="1" applyAlignment="1">
      <alignment wrapText="1"/>
    </xf>
    <xf numFmtId="0" fontId="0" fillId="3" borderId="5" xfId="0" applyFill="1" applyBorder="1" applyAlignment="1">
      <alignment horizontal="right" wrapText="1"/>
    </xf>
    <xf numFmtId="0" fontId="3" fillId="0" borderId="6" xfId="0" applyFont="1" applyBorder="1" applyAlignment="1" applyProtection="1">
      <alignment horizontal="right" textRotation="90" wrapText="1"/>
      <protection locked="0"/>
    </xf>
    <xf numFmtId="1" fontId="4" fillId="0" borderId="4" xfId="0" applyNumberFormat="1" applyFont="1" applyBorder="1" applyAlignment="1" applyProtection="1">
      <alignment horizontal="right" textRotation="90" wrapText="1"/>
      <protection locked="0"/>
    </xf>
    <xf numFmtId="0" fontId="4" fillId="0" borderId="4" xfId="0" applyFont="1" applyBorder="1" applyAlignment="1" applyProtection="1">
      <alignment horizontal="right" textRotation="90" wrapText="1"/>
      <protection locked="0"/>
    </xf>
    <xf numFmtId="0" fontId="6" fillId="4" borderId="4" xfId="0" applyFont="1" applyFill="1" applyBorder="1" applyAlignment="1">
      <alignment wrapText="1"/>
    </xf>
    <xf numFmtId="0" fontId="0" fillId="5" borderId="4" xfId="0" applyFill="1" applyBorder="1" applyAlignment="1">
      <alignment horizontal="right" wrapText="1"/>
    </xf>
    <xf numFmtId="2" fontId="6" fillId="6" borderId="4" xfId="0" applyNumberFormat="1" applyFont="1" applyFill="1" applyBorder="1" applyAlignment="1">
      <alignment horizontal="center" vertical="center"/>
    </xf>
    <xf numFmtId="1" fontId="2" fillId="6" borderId="4" xfId="0" applyNumberFormat="1" applyFont="1" applyFill="1" applyBorder="1" applyAlignment="1">
      <alignment horizontal="center" vertical="center"/>
    </xf>
    <xf numFmtId="9" fontId="2" fillId="6" borderId="4" xfId="0" applyNumberFormat="1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1" fontId="6" fillId="6" borderId="4" xfId="0" applyNumberFormat="1" applyFont="1" applyFill="1" applyBorder="1" applyAlignment="1">
      <alignment horizontal="center" vertical="center"/>
    </xf>
    <xf numFmtId="2" fontId="0" fillId="6" borderId="4" xfId="0" applyNumberFormat="1" applyFill="1" applyBorder="1" applyAlignment="1">
      <alignment horizontal="center" vertical="center"/>
    </xf>
    <xf numFmtId="9" fontId="6" fillId="6" borderId="4" xfId="0" applyNumberFormat="1" applyFont="1" applyFill="1" applyBorder="1" applyAlignment="1">
      <alignment horizontal="center" vertical="center"/>
    </xf>
    <xf numFmtId="0" fontId="6" fillId="6" borderId="4" xfId="0" applyFont="1" applyFill="1" applyBorder="1" applyAlignment="1">
      <alignment horizontal="center" vertical="center"/>
    </xf>
    <xf numFmtId="0" fontId="6" fillId="6" borderId="7" xfId="0" applyFont="1" applyFill="1" applyBorder="1" applyAlignment="1">
      <alignment horizontal="center" vertical="center"/>
    </xf>
    <xf numFmtId="0" fontId="0" fillId="6" borderId="4" xfId="0" applyFill="1" applyBorder="1" applyAlignment="1">
      <alignment horizontal="center" vertical="center"/>
    </xf>
    <xf numFmtId="2" fontId="2" fillId="6" borderId="4" xfId="0" applyNumberFormat="1" applyFont="1" applyFill="1" applyBorder="1" applyAlignment="1">
      <alignment horizontal="center" vertical="center"/>
    </xf>
    <xf numFmtId="164" fontId="6" fillId="6" borderId="4" xfId="0" applyNumberFormat="1" applyFont="1" applyFill="1" applyBorder="1" applyAlignment="1">
      <alignment horizontal="center" vertical="center"/>
    </xf>
    <xf numFmtId="0" fontId="6" fillId="4" borderId="4" xfId="0" applyFont="1" applyFill="1" applyBorder="1" applyAlignment="1">
      <alignment vertical="center" wrapText="1"/>
    </xf>
    <xf numFmtId="0" fontId="2" fillId="5" borderId="4" xfId="0" applyFont="1" applyFill="1" applyBorder="1" applyAlignment="1">
      <alignment horizontal="right" vertical="center" wrapText="1"/>
    </xf>
    <xf numFmtId="0" fontId="0" fillId="5" borderId="4" xfId="0" applyFill="1" applyBorder="1" applyAlignment="1">
      <alignment horizontal="right" vertical="center" wrapText="1"/>
    </xf>
    <xf numFmtId="2" fontId="6" fillId="6" borderId="4" xfId="3" applyNumberFormat="1" applyFont="1" applyFill="1" applyBorder="1" applyAlignment="1">
      <alignment horizontal="center" vertical="center"/>
    </xf>
    <xf numFmtId="1" fontId="6" fillId="6" borderId="4" xfId="3" applyNumberFormat="1" applyFont="1" applyFill="1" applyBorder="1" applyAlignment="1">
      <alignment horizontal="center" vertical="center"/>
    </xf>
    <xf numFmtId="9" fontId="6" fillId="6" borderId="4" xfId="3" applyNumberFormat="1" applyFont="1" applyFill="1" applyBorder="1" applyAlignment="1">
      <alignment horizontal="center" vertical="center"/>
    </xf>
    <xf numFmtId="0" fontId="0" fillId="0" borderId="0" xfId="0" applyAlignment="1">
      <alignment vertical="center" wrapText="1"/>
    </xf>
    <xf numFmtId="1" fontId="0" fillId="6" borderId="4" xfId="0" applyNumberFormat="1" applyFill="1" applyBorder="1" applyAlignment="1">
      <alignment horizontal="center" vertical="center"/>
    </xf>
    <xf numFmtId="1" fontId="0" fillId="0" borderId="7" xfId="0" applyNumberFormat="1" applyBorder="1" applyAlignment="1">
      <alignment horizontal="right" wrapText="1"/>
    </xf>
    <xf numFmtId="9" fontId="2" fillId="6" borderId="4" xfId="3" applyNumberFormat="1" applyFill="1" applyBorder="1" applyAlignment="1">
      <alignment horizontal="center" vertical="center"/>
    </xf>
    <xf numFmtId="2" fontId="2" fillId="6" borderId="4" xfId="3" applyNumberFormat="1" applyFill="1" applyBorder="1" applyAlignment="1">
      <alignment horizontal="center" vertical="center"/>
    </xf>
    <xf numFmtId="0" fontId="2" fillId="6" borderId="4" xfId="3" applyFill="1" applyBorder="1" applyAlignment="1">
      <alignment horizontal="center" vertical="center"/>
    </xf>
    <xf numFmtId="0" fontId="2" fillId="5" borderId="4" xfId="0" applyFont="1" applyFill="1" applyBorder="1" applyAlignment="1" applyProtection="1">
      <alignment horizontal="right" wrapText="1"/>
      <protection locked="0"/>
    </xf>
    <xf numFmtId="0" fontId="6" fillId="6" borderId="8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wrapText="1"/>
    </xf>
    <xf numFmtId="0" fontId="0" fillId="5" borderId="5" xfId="0" applyFill="1" applyBorder="1" applyAlignment="1">
      <alignment horizontal="right" wrapText="1"/>
    </xf>
    <xf numFmtId="2" fontId="0" fillId="0" borderId="0" xfId="0" applyNumberFormat="1" applyAlignment="1">
      <alignment wrapText="1"/>
    </xf>
    <xf numFmtId="0" fontId="3" fillId="0" borderId="4" xfId="0" applyFont="1" applyBorder="1" applyAlignment="1" applyProtection="1">
      <alignment horizontal="right" textRotation="90" wrapText="1"/>
      <protection locked="0"/>
    </xf>
    <xf numFmtId="0" fontId="4" fillId="0" borderId="2" xfId="0" applyFont="1" applyBorder="1" applyAlignment="1" applyProtection="1">
      <alignment horizontal="right" textRotation="90" wrapText="1"/>
      <protection locked="0"/>
    </xf>
    <xf numFmtId="0" fontId="3" fillId="0" borderId="6" xfId="0" applyFont="1" applyBorder="1" applyAlignment="1" applyProtection="1">
      <alignment wrapText="1"/>
      <protection locked="0"/>
    </xf>
    <xf numFmtId="0" fontId="3" fillId="0" borderId="2" xfId="0" applyFont="1" applyBorder="1" applyAlignment="1" applyProtection="1">
      <alignment wrapText="1"/>
      <protection locked="0"/>
    </xf>
    <xf numFmtId="2" fontId="3" fillId="0" borderId="4" xfId="0" applyNumberFormat="1" applyFont="1" applyBorder="1" applyAlignment="1" applyProtection="1">
      <alignment wrapText="1"/>
      <protection locked="0"/>
    </xf>
    <xf numFmtId="1" fontId="3" fillId="0" borderId="4" xfId="0" applyNumberFormat="1" applyFont="1" applyBorder="1" applyAlignment="1" applyProtection="1">
      <alignment wrapText="1"/>
      <protection locked="0"/>
    </xf>
    <xf numFmtId="2" fontId="3" fillId="0" borderId="2" xfId="0" applyNumberFormat="1" applyFont="1" applyBorder="1" applyAlignment="1" applyProtection="1">
      <alignment wrapText="1"/>
      <protection locked="0"/>
    </xf>
    <xf numFmtId="1" fontId="3" fillId="0" borderId="2" xfId="0" applyNumberFormat="1" applyFont="1" applyBorder="1" applyAlignment="1" applyProtection="1">
      <alignment wrapText="1"/>
      <protection locked="0"/>
    </xf>
    <xf numFmtId="9" fontId="3" fillId="0" borderId="2" xfId="0" applyNumberFormat="1" applyFont="1" applyBorder="1" applyAlignment="1" applyProtection="1">
      <alignment wrapText="1"/>
      <protection locked="0"/>
    </xf>
    <xf numFmtId="2" fontId="4" fillId="0" borderId="2" xfId="0" applyNumberFormat="1" applyFont="1" applyBorder="1" applyAlignment="1" applyProtection="1">
      <alignment wrapText="1"/>
      <protection locked="0"/>
    </xf>
    <xf numFmtId="1" fontId="4" fillId="0" borderId="2" xfId="0" applyNumberFormat="1" applyFont="1" applyBorder="1" applyAlignment="1" applyProtection="1">
      <alignment wrapText="1"/>
      <protection locked="0"/>
    </xf>
    <xf numFmtId="9" fontId="4" fillId="0" borderId="4" xfId="0" applyNumberFormat="1" applyFont="1" applyBorder="1" applyAlignment="1" applyProtection="1">
      <alignment wrapText="1"/>
      <protection locked="0"/>
    </xf>
    <xf numFmtId="0" fontId="4" fillId="0" borderId="2" xfId="0" applyFont="1" applyBorder="1" applyAlignment="1" applyProtection="1">
      <alignment wrapText="1"/>
      <protection locked="0"/>
    </xf>
    <xf numFmtId="2" fontId="5" fillId="0" borderId="2" xfId="0" applyNumberFormat="1" applyFont="1" applyBorder="1" applyAlignment="1" applyProtection="1">
      <alignment wrapText="1"/>
      <protection locked="0"/>
    </xf>
    <xf numFmtId="1" fontId="5" fillId="0" borderId="2" xfId="0" applyNumberFormat="1" applyFont="1" applyBorder="1" applyAlignment="1" applyProtection="1">
      <alignment wrapText="1"/>
      <protection locked="0"/>
    </xf>
    <xf numFmtId="1" fontId="5" fillId="0" borderId="4" xfId="0" applyNumberFormat="1" applyFont="1" applyBorder="1" applyAlignment="1" applyProtection="1">
      <alignment wrapText="1"/>
      <protection locked="0"/>
    </xf>
    <xf numFmtId="0" fontId="5" fillId="0" borderId="0" xfId="0" applyFont="1" applyAlignment="1">
      <alignment wrapText="1"/>
    </xf>
    <xf numFmtId="2" fontId="6" fillId="6" borderId="9" xfId="0" applyNumberFormat="1" applyFont="1" applyFill="1" applyBorder="1" applyAlignment="1">
      <alignment horizontal="center" vertical="center"/>
    </xf>
    <xf numFmtId="2" fontId="6" fillId="6" borderId="10" xfId="0" applyNumberFormat="1" applyFont="1" applyFill="1" applyBorder="1" applyAlignment="1">
      <alignment horizontal="center" vertical="center"/>
    </xf>
    <xf numFmtId="1" fontId="6" fillId="6" borderId="11" xfId="0" applyNumberFormat="1" applyFont="1" applyFill="1" applyBorder="1" applyAlignment="1">
      <alignment horizontal="center" vertical="center"/>
    </xf>
    <xf numFmtId="9" fontId="6" fillId="6" borderId="11" xfId="0" applyNumberFormat="1" applyFont="1" applyFill="1" applyBorder="1" applyAlignment="1">
      <alignment horizontal="center" vertical="center"/>
    </xf>
    <xf numFmtId="0" fontId="6" fillId="6" borderId="12" xfId="0" applyFont="1" applyFill="1" applyBorder="1" applyAlignment="1">
      <alignment horizontal="center" vertical="center"/>
    </xf>
    <xf numFmtId="0" fontId="6" fillId="6" borderId="7" xfId="9" applyFont="1" applyFill="1" applyBorder="1" applyAlignment="1">
      <alignment horizontal="center" vertical="center"/>
    </xf>
    <xf numFmtId="0" fontId="8" fillId="6" borderId="13" xfId="0" applyFont="1" applyFill="1" applyBorder="1" applyAlignment="1">
      <alignment vertical="center" wrapText="1"/>
    </xf>
    <xf numFmtId="2" fontId="6" fillId="6" borderId="4" xfId="9" applyNumberFormat="1" applyFont="1" applyFill="1" applyBorder="1" applyAlignment="1">
      <alignment horizontal="center" vertical="center"/>
    </xf>
    <xf numFmtId="1" fontId="2" fillId="6" borderId="4" xfId="9" applyNumberFormat="1" applyFill="1" applyBorder="1" applyAlignment="1">
      <alignment horizontal="center" vertical="center"/>
    </xf>
    <xf numFmtId="9" fontId="2" fillId="6" borderId="4" xfId="9" applyNumberFormat="1" applyFill="1" applyBorder="1" applyAlignment="1">
      <alignment horizontal="center" vertical="center"/>
    </xf>
    <xf numFmtId="0" fontId="2" fillId="6" borderId="4" xfId="9" applyFill="1" applyBorder="1" applyAlignment="1">
      <alignment horizontal="center" vertical="center"/>
    </xf>
    <xf numFmtId="2" fontId="2" fillId="6" borderId="4" xfId="9" applyNumberFormat="1" applyFill="1" applyBorder="1" applyAlignment="1">
      <alignment horizontal="center" vertical="center"/>
    </xf>
    <xf numFmtId="0" fontId="2" fillId="6" borderId="14" xfId="0" applyFont="1" applyFill="1" applyBorder="1" applyAlignment="1">
      <alignment horizontal="center" vertical="center"/>
    </xf>
    <xf numFmtId="9" fontId="6" fillId="6" borderId="11" xfId="10" applyNumberFormat="1" applyFont="1" applyFill="1" applyBorder="1" applyAlignment="1">
      <alignment horizontal="center" vertical="center"/>
    </xf>
    <xf numFmtId="2" fontId="6" fillId="6" borderId="10" xfId="9" applyNumberFormat="1" applyFont="1" applyFill="1" applyBorder="1" applyAlignment="1">
      <alignment horizontal="center" vertical="center"/>
    </xf>
    <xf numFmtId="1" fontId="6" fillId="6" borderId="11" xfId="9" applyNumberFormat="1" applyFont="1" applyFill="1" applyBorder="1" applyAlignment="1">
      <alignment horizontal="center" vertical="center"/>
    </xf>
    <xf numFmtId="9" fontId="6" fillId="6" borderId="11" xfId="9" applyNumberFormat="1" applyFont="1" applyFill="1" applyBorder="1" applyAlignment="1">
      <alignment horizontal="center" vertical="center"/>
    </xf>
    <xf numFmtId="0" fontId="6" fillId="6" borderId="12" xfId="9" applyFont="1" applyFill="1" applyBorder="1" applyAlignment="1">
      <alignment horizontal="center" vertical="center"/>
    </xf>
    <xf numFmtId="2" fontId="6" fillId="6" borderId="9" xfId="9" applyNumberFormat="1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right" wrapText="1"/>
    </xf>
    <xf numFmtId="164" fontId="6" fillId="6" borderId="11" xfId="0" applyNumberFormat="1" applyFont="1" applyFill="1" applyBorder="1" applyAlignment="1">
      <alignment horizontal="center" vertical="center"/>
    </xf>
    <xf numFmtId="1" fontId="6" fillId="6" borderId="11" xfId="10" applyNumberFormat="1" applyFont="1" applyFill="1" applyBorder="1" applyAlignment="1">
      <alignment horizontal="center" vertical="center"/>
    </xf>
    <xf numFmtId="0" fontId="6" fillId="6" borderId="12" xfId="10" applyFont="1" applyFill="1" applyBorder="1" applyAlignment="1">
      <alignment horizontal="center" vertical="center"/>
    </xf>
    <xf numFmtId="2" fontId="6" fillId="6" borderId="4" xfId="10" applyNumberFormat="1" applyFont="1" applyFill="1" applyBorder="1" applyAlignment="1">
      <alignment horizontal="center" vertical="center"/>
    </xf>
    <xf numFmtId="0" fontId="8" fillId="6" borderId="15" xfId="0" applyFont="1" applyFill="1" applyBorder="1" applyAlignment="1">
      <alignment vertical="center" wrapText="1"/>
    </xf>
    <xf numFmtId="0" fontId="6" fillId="2" borderId="16" xfId="0" applyFont="1" applyFill="1" applyBorder="1" applyAlignment="1">
      <alignment wrapText="1"/>
    </xf>
    <xf numFmtId="0" fontId="0" fillId="3" borderId="16" xfId="0" applyFill="1" applyBorder="1" applyAlignment="1">
      <alignment horizontal="right" wrapText="1"/>
    </xf>
    <xf numFmtId="2" fontId="6" fillId="6" borderId="17" xfId="0" applyNumberFormat="1" applyFont="1" applyFill="1" applyBorder="1" applyAlignment="1">
      <alignment horizontal="center" vertical="center"/>
    </xf>
    <xf numFmtId="0" fontId="2" fillId="6" borderId="5" xfId="0" applyFont="1" applyFill="1" applyBorder="1" applyAlignment="1">
      <alignment horizontal="center" vertical="center"/>
    </xf>
    <xf numFmtId="2" fontId="6" fillId="6" borderId="0" xfId="0" applyNumberFormat="1" applyFont="1" applyFill="1" applyAlignment="1">
      <alignment horizontal="center" vertical="center"/>
    </xf>
    <xf numFmtId="0" fontId="6" fillId="2" borderId="18" xfId="0" applyFont="1" applyFill="1" applyBorder="1" applyAlignment="1">
      <alignment wrapText="1"/>
    </xf>
    <xf numFmtId="0" fontId="0" fillId="3" borderId="18" xfId="0" applyFill="1" applyBorder="1" applyAlignment="1">
      <alignment horizontal="right" wrapText="1"/>
    </xf>
    <xf numFmtId="2" fontId="6" fillId="6" borderId="19" xfId="0" applyNumberFormat="1" applyFont="1" applyFill="1" applyBorder="1" applyAlignment="1">
      <alignment horizontal="center" vertical="center"/>
    </xf>
    <xf numFmtId="0" fontId="2" fillId="6" borderId="18" xfId="0" applyFont="1" applyFill="1" applyBorder="1" applyAlignment="1">
      <alignment horizontal="center" vertical="center"/>
    </xf>
    <xf numFmtId="2" fontId="6" fillId="6" borderId="20" xfId="0" applyNumberFormat="1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wrapText="1"/>
    </xf>
    <xf numFmtId="0" fontId="0" fillId="3" borderId="14" xfId="0" applyFill="1" applyBorder="1" applyAlignment="1">
      <alignment horizontal="right" wrapText="1"/>
    </xf>
    <xf numFmtId="2" fontId="6" fillId="6" borderId="21" xfId="0" applyNumberFormat="1" applyFont="1" applyFill="1" applyBorder="1" applyAlignment="1">
      <alignment horizontal="center" vertical="center"/>
    </xf>
    <xf numFmtId="2" fontId="6" fillId="6" borderId="22" xfId="0" applyNumberFormat="1" applyFont="1" applyFill="1" applyBorder="1" applyAlignment="1">
      <alignment horizontal="center" vertical="center"/>
    </xf>
    <xf numFmtId="9" fontId="6" fillId="6" borderId="23" xfId="0" applyNumberFormat="1" applyFont="1" applyFill="1" applyBorder="1" applyAlignment="1">
      <alignment horizontal="center" vertical="center"/>
    </xf>
    <xf numFmtId="0" fontId="6" fillId="6" borderId="24" xfId="0" applyFont="1" applyFill="1" applyBorder="1" applyAlignment="1">
      <alignment horizontal="center" vertical="center"/>
    </xf>
    <xf numFmtId="0" fontId="8" fillId="6" borderId="25" xfId="0" applyFont="1" applyFill="1" applyBorder="1" applyAlignment="1">
      <alignment vertical="center" wrapText="1"/>
    </xf>
    <xf numFmtId="165" fontId="0" fillId="0" borderId="0" xfId="0" applyNumberFormat="1"/>
    <xf numFmtId="164" fontId="17" fillId="0" borderId="0" xfId="1" applyNumberFormat="1" applyBorder="1" applyProtection="1"/>
    <xf numFmtId="1" fontId="0" fillId="0" borderId="0" xfId="0" applyNumberFormat="1"/>
    <xf numFmtId="9" fontId="17" fillId="0" borderId="0" xfId="1" applyBorder="1" applyProtection="1"/>
    <xf numFmtId="165" fontId="3" fillId="0" borderId="4" xfId="0" applyNumberFormat="1" applyFont="1" applyBorder="1" applyAlignment="1" applyProtection="1">
      <alignment horizontal="right" textRotation="90" wrapText="1"/>
      <protection locked="0"/>
    </xf>
    <xf numFmtId="164" fontId="3" fillId="0" borderId="4" xfId="1" applyNumberFormat="1" applyFont="1" applyBorder="1" applyAlignment="1" applyProtection="1">
      <alignment horizontal="right" textRotation="90" wrapText="1"/>
      <protection locked="0"/>
    </xf>
    <xf numFmtId="1" fontId="3" fillId="0" borderId="4" xfId="0" applyNumberFormat="1" applyFont="1" applyBorder="1" applyAlignment="1" applyProtection="1">
      <alignment horizontal="right" textRotation="90" wrapText="1"/>
      <protection locked="0"/>
    </xf>
    <xf numFmtId="9" fontId="3" fillId="0" borderId="4" xfId="1" applyFont="1" applyBorder="1" applyAlignment="1" applyProtection="1">
      <alignment horizontal="right" textRotation="90" wrapText="1"/>
      <protection locked="0"/>
    </xf>
    <xf numFmtId="0" fontId="3" fillId="0" borderId="0" xfId="0" applyFont="1" applyAlignment="1" applyProtection="1">
      <alignment horizontal="right" textRotation="90" wrapText="1"/>
      <protection locked="0"/>
    </xf>
    <xf numFmtId="9" fontId="3" fillId="0" borderId="4" xfId="0" applyNumberFormat="1" applyFont="1" applyBorder="1" applyAlignment="1" applyProtection="1">
      <alignment horizontal="right" textRotation="90" wrapText="1"/>
      <protection locked="0"/>
    </xf>
    <xf numFmtId="1" fontId="3" fillId="0" borderId="0" xfId="0" applyNumberFormat="1" applyFont="1" applyAlignment="1" applyProtection="1">
      <alignment horizontal="right" textRotation="90" wrapText="1"/>
      <protection locked="0"/>
    </xf>
    <xf numFmtId="2" fontId="3" fillId="0" borderId="0" xfId="0" applyNumberFormat="1" applyFont="1" applyAlignment="1" applyProtection="1">
      <alignment horizontal="right" textRotation="90" wrapText="1"/>
      <protection locked="0"/>
    </xf>
    <xf numFmtId="1" fontId="9" fillId="0" borderId="0" xfId="0" applyNumberFormat="1" applyFont="1" applyAlignment="1" applyProtection="1">
      <alignment horizontal="right" textRotation="90" wrapText="1"/>
      <protection locked="0"/>
    </xf>
    <xf numFmtId="2" fontId="9" fillId="0" borderId="0" xfId="0" applyNumberFormat="1" applyFont="1" applyAlignment="1" applyProtection="1">
      <alignment horizontal="right" textRotation="90" wrapText="1"/>
      <protection locked="0"/>
    </xf>
    <xf numFmtId="0" fontId="10" fillId="2" borderId="4" xfId="0" applyFont="1" applyFill="1" applyBorder="1"/>
    <xf numFmtId="0" fontId="0" fillId="3" borderId="4" xfId="0" applyFill="1" applyBorder="1"/>
    <xf numFmtId="0" fontId="0" fillId="6" borderId="4" xfId="0" applyFill="1" applyBorder="1"/>
    <xf numFmtId="165" fontId="0" fillId="6" borderId="4" xfId="0" applyNumberFormat="1" applyFill="1" applyBorder="1"/>
    <xf numFmtId="164" fontId="17" fillId="6" borderId="4" xfId="1" applyNumberFormat="1" applyFill="1" applyBorder="1" applyProtection="1"/>
    <xf numFmtId="1" fontId="0" fillId="6" borderId="4" xfId="0" applyNumberFormat="1" applyFill="1" applyBorder="1"/>
    <xf numFmtId="9" fontId="17" fillId="6" borderId="4" xfId="1" applyFill="1" applyBorder="1" applyProtection="1"/>
    <xf numFmtId="0" fontId="11" fillId="2" borderId="4" xfId="0" applyFont="1" applyFill="1" applyBorder="1"/>
    <xf numFmtId="0" fontId="12" fillId="3" borderId="4" xfId="0" applyFont="1" applyFill="1" applyBorder="1"/>
    <xf numFmtId="0" fontId="12" fillId="6" borderId="4" xfId="0" applyFont="1" applyFill="1" applyBorder="1"/>
    <xf numFmtId="165" fontId="12" fillId="6" borderId="4" xfId="0" applyNumberFormat="1" applyFont="1" applyFill="1" applyBorder="1"/>
    <xf numFmtId="164" fontId="12" fillId="6" borderId="4" xfId="1" applyNumberFormat="1" applyFont="1" applyFill="1" applyBorder="1" applyProtection="1"/>
    <xf numFmtId="9" fontId="12" fillId="6" borderId="4" xfId="1" applyFont="1" applyFill="1" applyBorder="1" applyProtection="1"/>
    <xf numFmtId="165" fontId="12" fillId="0" borderId="0" xfId="0" applyNumberFormat="1" applyFont="1"/>
    <xf numFmtId="0" fontId="12" fillId="0" borderId="0" xfId="0" applyFont="1"/>
    <xf numFmtId="0" fontId="10" fillId="2" borderId="18" xfId="0" applyFont="1" applyFill="1" applyBorder="1"/>
    <xf numFmtId="0" fontId="0" fillId="3" borderId="18" xfId="0" applyFill="1" applyBorder="1"/>
    <xf numFmtId="0" fontId="0" fillId="6" borderId="18" xfId="0" applyFill="1" applyBorder="1"/>
    <xf numFmtId="165" fontId="0" fillId="6" borderId="18" xfId="0" applyNumberFormat="1" applyFill="1" applyBorder="1"/>
    <xf numFmtId="164" fontId="17" fillId="6" borderId="18" xfId="1" applyNumberFormat="1" applyFill="1" applyBorder="1" applyProtection="1"/>
    <xf numFmtId="1" fontId="0" fillId="6" borderId="18" xfId="0" applyNumberFormat="1" applyFill="1" applyBorder="1"/>
    <xf numFmtId="9" fontId="17" fillId="6" borderId="18" xfId="1" applyFill="1" applyBorder="1" applyProtection="1"/>
    <xf numFmtId="0" fontId="0" fillId="7" borderId="26" xfId="0" applyFill="1" applyBorder="1"/>
    <xf numFmtId="165" fontId="0" fillId="7" borderId="26" xfId="0" applyNumberFormat="1" applyFill="1" applyBorder="1"/>
    <xf numFmtId="164" fontId="17" fillId="7" borderId="26" xfId="1" applyNumberFormat="1" applyFill="1" applyBorder="1" applyProtection="1"/>
    <xf numFmtId="1" fontId="0" fillId="7" borderId="26" xfId="0" applyNumberFormat="1" applyFill="1" applyBorder="1"/>
    <xf numFmtId="9" fontId="17" fillId="7" borderId="26" xfId="1" applyFill="1" applyBorder="1" applyProtection="1"/>
    <xf numFmtId="165" fontId="0" fillId="7" borderId="27" xfId="0" applyNumberFormat="1" applyFill="1" applyBorder="1"/>
    <xf numFmtId="9" fontId="0" fillId="0" borderId="0" xfId="0" applyNumberFormat="1"/>
    <xf numFmtId="1" fontId="3" fillId="0" borderId="4" xfId="1" applyNumberFormat="1" applyFont="1" applyBorder="1" applyAlignment="1" applyProtection="1">
      <alignment horizontal="right" textRotation="90" wrapText="1"/>
      <protection locked="0"/>
    </xf>
    <xf numFmtId="0" fontId="13" fillId="2" borderId="4" xfId="0" applyFont="1" applyFill="1" applyBorder="1"/>
    <xf numFmtId="0" fontId="14" fillId="0" borderId="0" xfId="0" applyFont="1"/>
    <xf numFmtId="0" fontId="10" fillId="8" borderId="15" xfId="0" applyFont="1" applyFill="1" applyBorder="1"/>
    <xf numFmtId="0" fontId="10" fillId="8" borderId="28" xfId="0" applyFont="1" applyFill="1" applyBorder="1"/>
    <xf numFmtId="165" fontId="10" fillId="0" borderId="28" xfId="0" applyNumberFormat="1" applyFont="1" applyBorder="1"/>
    <xf numFmtId="165" fontId="10" fillId="8" borderId="28" xfId="0" applyNumberFormat="1" applyFont="1" applyFill="1" applyBorder="1"/>
    <xf numFmtId="164" fontId="10" fillId="8" borderId="28" xfId="0" applyNumberFormat="1" applyFont="1" applyFill="1" applyBorder="1"/>
    <xf numFmtId="1" fontId="10" fillId="8" borderId="28" xfId="0" applyNumberFormat="1" applyFont="1" applyFill="1" applyBorder="1"/>
    <xf numFmtId="9" fontId="10" fillId="8" borderId="28" xfId="0" applyNumberFormat="1" applyFont="1" applyFill="1" applyBorder="1"/>
    <xf numFmtId="165" fontId="3" fillId="0" borderId="4" xfId="1" applyNumberFormat="1" applyFont="1" applyBorder="1" applyAlignment="1" applyProtection="1">
      <alignment horizontal="right" textRotation="90" wrapText="1"/>
      <protection locked="0"/>
    </xf>
    <xf numFmtId="0" fontId="13" fillId="8" borderId="15" xfId="0" applyFont="1" applyFill="1" applyBorder="1"/>
    <xf numFmtId="0" fontId="13" fillId="8" borderId="28" xfId="0" applyFont="1" applyFill="1" applyBorder="1"/>
    <xf numFmtId="165" fontId="13" fillId="8" borderId="28" xfId="0" applyNumberFormat="1" applyFont="1" applyFill="1" applyBorder="1"/>
    <xf numFmtId="1" fontId="13" fillId="8" borderId="28" xfId="0" applyNumberFormat="1" applyFont="1" applyFill="1" applyBorder="1"/>
    <xf numFmtId="2" fontId="13" fillId="8" borderId="28" xfId="0" applyNumberFormat="1" applyFont="1" applyFill="1" applyBorder="1"/>
    <xf numFmtId="9" fontId="13" fillId="8" borderId="28" xfId="0" applyNumberFormat="1" applyFont="1" applyFill="1" applyBorder="1"/>
    <xf numFmtId="164" fontId="13" fillId="8" borderId="28" xfId="1" applyNumberFormat="1" applyFont="1" applyFill="1" applyBorder="1" applyProtection="1"/>
    <xf numFmtId="164" fontId="13" fillId="8" borderId="28" xfId="0" applyNumberFormat="1" applyFont="1" applyFill="1" applyBorder="1"/>
    <xf numFmtId="1" fontId="17" fillId="0" borderId="0" xfId="1" applyNumberFormat="1" applyBorder="1" applyProtection="1"/>
    <xf numFmtId="165" fontId="17" fillId="0" borderId="0" xfId="1" applyNumberFormat="1" applyBorder="1" applyProtection="1"/>
    <xf numFmtId="164" fontId="0" fillId="0" borderId="0" xfId="0" applyNumberFormat="1"/>
    <xf numFmtId="0" fontId="0" fillId="0" borderId="4" xfId="0" applyBorder="1"/>
    <xf numFmtId="0" fontId="8" fillId="8" borderId="4" xfId="0" applyFont="1" applyFill="1" applyBorder="1"/>
    <xf numFmtId="0" fontId="8" fillId="3" borderId="4" xfId="0" applyFont="1" applyFill="1" applyBorder="1" applyAlignment="1">
      <alignment vertical="center" wrapText="1"/>
    </xf>
    <xf numFmtId="0" fontId="8" fillId="6" borderId="4" xfId="0" applyFont="1" applyFill="1" applyBorder="1" applyAlignment="1">
      <alignment vertical="center" wrapText="1"/>
    </xf>
    <xf numFmtId="1" fontId="8" fillId="6" borderId="4" xfId="0" applyNumberFormat="1" applyFont="1" applyFill="1" applyBorder="1" applyAlignment="1">
      <alignment vertical="center" wrapText="1"/>
    </xf>
    <xf numFmtId="0" fontId="8" fillId="6" borderId="4" xfId="0" applyFont="1" applyFill="1" applyBorder="1"/>
    <xf numFmtId="165" fontId="8" fillId="6" borderId="4" xfId="0" applyNumberFormat="1" applyFont="1" applyFill="1" applyBorder="1" applyAlignment="1">
      <alignment horizontal="right"/>
    </xf>
    <xf numFmtId="1" fontId="8" fillId="6" borderId="4" xfId="1" applyNumberFormat="1" applyFont="1" applyFill="1" applyBorder="1" applyProtection="1"/>
    <xf numFmtId="2" fontId="8" fillId="6" borderId="4" xfId="1" applyNumberFormat="1" applyFont="1" applyFill="1" applyBorder="1" applyProtection="1"/>
    <xf numFmtId="9" fontId="8" fillId="6" borderId="4" xfId="1" applyFont="1" applyFill="1" applyBorder="1" applyProtection="1"/>
    <xf numFmtId="10" fontId="8" fillId="6" borderId="4" xfId="0" applyNumberFormat="1" applyFont="1" applyFill="1" applyBorder="1"/>
    <xf numFmtId="2" fontId="8" fillId="6" borderId="4" xfId="0" applyNumberFormat="1" applyFont="1" applyFill="1" applyBorder="1"/>
    <xf numFmtId="1" fontId="8" fillId="6" borderId="4" xfId="0" applyNumberFormat="1" applyFont="1" applyFill="1" applyBorder="1"/>
    <xf numFmtId="165" fontId="8" fillId="6" borderId="4" xfId="0" applyNumberFormat="1" applyFont="1" applyFill="1" applyBorder="1"/>
    <xf numFmtId="164" fontId="8" fillId="6" borderId="4" xfId="0" applyNumberFormat="1" applyFont="1" applyFill="1" applyBorder="1"/>
    <xf numFmtId="164" fontId="8" fillId="6" borderId="4" xfId="1" applyNumberFormat="1" applyFont="1" applyFill="1" applyBorder="1" applyProtection="1"/>
    <xf numFmtId="0" fontId="8" fillId="3" borderId="4" xfId="0" applyFont="1" applyFill="1" applyBorder="1"/>
    <xf numFmtId="165" fontId="8" fillId="6" borderId="4" xfId="1" applyNumberFormat="1" applyFont="1" applyFill="1" applyBorder="1" applyProtection="1"/>
    <xf numFmtId="165" fontId="15" fillId="6" borderId="4" xfId="0" applyNumberFormat="1" applyFont="1" applyFill="1" applyBorder="1"/>
    <xf numFmtId="0" fontId="8" fillId="6" borderId="4" xfId="1" applyNumberFormat="1" applyFont="1" applyFill="1" applyBorder="1" applyProtection="1"/>
    <xf numFmtId="0" fontId="8" fillId="8" borderId="16" xfId="0" applyFont="1" applyFill="1" applyBorder="1"/>
    <xf numFmtId="0" fontId="8" fillId="3" borderId="16" xfId="0" applyFont="1" applyFill="1" applyBorder="1"/>
    <xf numFmtId="0" fontId="8" fillId="6" borderId="16" xfId="0" applyFont="1" applyFill="1" applyBorder="1"/>
    <xf numFmtId="1" fontId="8" fillId="6" borderId="16" xfId="0" applyNumberFormat="1" applyFont="1" applyFill="1" applyBorder="1"/>
    <xf numFmtId="165" fontId="8" fillId="6" borderId="16" xfId="0" applyNumberFormat="1" applyFont="1" applyFill="1" applyBorder="1" applyAlignment="1">
      <alignment horizontal="right"/>
    </xf>
    <xf numFmtId="1" fontId="8" fillId="6" borderId="16" xfId="1" applyNumberFormat="1" applyFont="1" applyFill="1" applyBorder="1" applyProtection="1"/>
    <xf numFmtId="2" fontId="8" fillId="6" borderId="16" xfId="1" applyNumberFormat="1" applyFont="1" applyFill="1" applyBorder="1" applyProtection="1"/>
    <xf numFmtId="9" fontId="8" fillId="6" borderId="16" xfId="1" applyFont="1" applyFill="1" applyBorder="1" applyProtection="1"/>
    <xf numFmtId="10" fontId="8" fillId="6" borderId="16" xfId="0" applyNumberFormat="1" applyFont="1" applyFill="1" applyBorder="1"/>
    <xf numFmtId="2" fontId="8" fillId="6" borderId="16" xfId="0" applyNumberFormat="1" applyFont="1" applyFill="1" applyBorder="1"/>
    <xf numFmtId="165" fontId="8" fillId="6" borderId="16" xfId="0" applyNumberFormat="1" applyFont="1" applyFill="1" applyBorder="1"/>
    <xf numFmtId="164" fontId="8" fillId="6" borderId="16" xfId="0" applyNumberFormat="1" applyFont="1" applyFill="1" applyBorder="1"/>
    <xf numFmtId="164" fontId="8" fillId="6" borderId="16" xfId="1" applyNumberFormat="1" applyFont="1" applyFill="1" applyBorder="1" applyProtection="1"/>
    <xf numFmtId="0" fontId="10" fillId="0" borderId="4" xfId="0" applyFont="1" applyBorder="1" applyAlignment="1">
      <alignment horizontal="right" vertical="center" wrapText="1"/>
    </xf>
    <xf numFmtId="9" fontId="10" fillId="0" borderId="4" xfId="0" applyNumberFormat="1" applyFont="1" applyBorder="1" applyAlignment="1">
      <alignment horizontal="right" vertical="center" wrapText="1"/>
    </xf>
    <xf numFmtId="0" fontId="10" fillId="0" borderId="0" xfId="0" applyFont="1" applyAlignment="1">
      <alignment horizontal="right"/>
    </xf>
    <xf numFmtId="0" fontId="10" fillId="0" borderId="4" xfId="0" applyFont="1" applyBorder="1" applyAlignment="1">
      <alignment horizontal="right"/>
    </xf>
    <xf numFmtId="0" fontId="14" fillId="2" borderId="0" xfId="0" applyFont="1" applyFill="1"/>
    <xf numFmtId="0" fontId="14" fillId="3" borderId="0" xfId="0" applyFont="1" applyFill="1"/>
    <xf numFmtId="0" fontId="14" fillId="6" borderId="0" xfId="0" applyFont="1" applyFill="1"/>
    <xf numFmtId="165" fontId="14" fillId="6" borderId="0" xfId="0" applyNumberFormat="1" applyFont="1" applyFill="1"/>
    <xf numFmtId="1" fontId="14" fillId="6" borderId="0" xfId="1" applyNumberFormat="1" applyFont="1" applyFill="1" applyBorder="1" applyProtection="1"/>
    <xf numFmtId="2" fontId="14" fillId="6" borderId="0" xfId="1" applyNumberFormat="1" applyFont="1" applyFill="1" applyBorder="1" applyProtection="1"/>
    <xf numFmtId="9" fontId="14" fillId="6" borderId="0" xfId="1" applyFont="1" applyFill="1" applyBorder="1" applyProtection="1"/>
    <xf numFmtId="10" fontId="14" fillId="6" borderId="0" xfId="0" applyNumberFormat="1" applyFont="1" applyFill="1"/>
    <xf numFmtId="2" fontId="14" fillId="6" borderId="0" xfId="0" applyNumberFormat="1" applyFont="1" applyFill="1"/>
    <xf numFmtId="1" fontId="14" fillId="6" borderId="0" xfId="0" applyNumberFormat="1" applyFont="1" applyFill="1"/>
    <xf numFmtId="164" fontId="14" fillId="6" borderId="0" xfId="0" applyNumberFormat="1" applyFont="1" applyFill="1"/>
    <xf numFmtId="164" fontId="14" fillId="6" borderId="0" xfId="1" applyNumberFormat="1" applyFont="1" applyFill="1" applyBorder="1" applyProtection="1"/>
    <xf numFmtId="9" fontId="14" fillId="6" borderId="0" xfId="0" applyNumberFormat="1" applyFont="1" applyFill="1"/>
    <xf numFmtId="0" fontId="14" fillId="6" borderId="0" xfId="1" applyNumberFormat="1" applyFont="1" applyFill="1" applyBorder="1" applyProtection="1"/>
    <xf numFmtId="1" fontId="14" fillId="3" borderId="0" xfId="0" applyNumberFormat="1" applyFont="1" applyFill="1"/>
    <xf numFmtId="0" fontId="2" fillId="3" borderId="0" xfId="0" applyFont="1" applyFill="1"/>
    <xf numFmtId="0" fontId="2" fillId="6" borderId="0" xfId="0" applyFont="1" applyFill="1"/>
    <xf numFmtId="0" fontId="16" fillId="2" borderId="15" xfId="0" applyFont="1" applyFill="1" applyBorder="1"/>
    <xf numFmtId="0" fontId="16" fillId="2" borderId="28" xfId="0" applyFont="1" applyFill="1" applyBorder="1"/>
    <xf numFmtId="0" fontId="16" fillId="3" borderId="28" xfId="0" applyFont="1" applyFill="1" applyBorder="1"/>
    <xf numFmtId="0" fontId="16" fillId="3" borderId="28" xfId="0" applyFont="1" applyFill="1" applyBorder="1" applyAlignment="1">
      <alignment horizontal="center"/>
    </xf>
    <xf numFmtId="0" fontId="16" fillId="6" borderId="28" xfId="0" applyFont="1" applyFill="1" applyBorder="1"/>
    <xf numFmtId="1" fontId="16" fillId="6" borderId="28" xfId="0" applyNumberFormat="1" applyFont="1" applyFill="1" applyBorder="1"/>
    <xf numFmtId="165" fontId="16" fillId="6" borderId="28" xfId="0" applyNumberFormat="1" applyFont="1" applyFill="1" applyBorder="1"/>
    <xf numFmtId="1" fontId="16" fillId="6" borderId="28" xfId="0" applyNumberFormat="1" applyFont="1" applyFill="1" applyBorder="1" applyAlignment="1">
      <alignment horizontal="center"/>
    </xf>
    <xf numFmtId="2" fontId="16" fillId="6" borderId="28" xfId="0" applyNumberFormat="1" applyFont="1" applyFill="1" applyBorder="1"/>
    <xf numFmtId="9" fontId="16" fillId="6" borderId="28" xfId="0" applyNumberFormat="1" applyFont="1" applyFill="1" applyBorder="1"/>
    <xf numFmtId="10" fontId="16" fillId="6" borderId="28" xfId="0" applyNumberFormat="1" applyFont="1" applyFill="1" applyBorder="1"/>
    <xf numFmtId="164" fontId="16" fillId="6" borderId="28" xfId="0" applyNumberFormat="1" applyFont="1" applyFill="1" applyBorder="1"/>
    <xf numFmtId="0" fontId="16" fillId="6" borderId="28" xfId="0" applyFont="1" applyFill="1" applyBorder="1" applyAlignment="1">
      <alignment horizontal="center"/>
    </xf>
    <xf numFmtId="0" fontId="14" fillId="2" borderId="15" xfId="0" applyFont="1" applyFill="1" applyBorder="1"/>
    <xf numFmtId="165" fontId="14" fillId="6" borderId="28" xfId="0" applyNumberFormat="1" applyFont="1" applyFill="1" applyBorder="1"/>
    <xf numFmtId="164" fontId="14" fillId="6" borderId="28" xfId="0" applyNumberFormat="1" applyFont="1" applyFill="1" applyBorder="1"/>
    <xf numFmtId="0" fontId="14" fillId="6" borderId="28" xfId="0" applyFont="1" applyFill="1" applyBorder="1"/>
    <xf numFmtId="9" fontId="14" fillId="6" borderId="28" xfId="1" applyFont="1" applyFill="1" applyBorder="1" applyProtection="1"/>
    <xf numFmtId="0" fontId="14" fillId="2" borderId="4" xfId="0" applyFont="1" applyFill="1" applyBorder="1"/>
    <xf numFmtId="0" fontId="14" fillId="3" borderId="4" xfId="0" applyFont="1" applyFill="1" applyBorder="1"/>
    <xf numFmtId="0" fontId="14" fillId="6" borderId="4" xfId="0" applyFont="1" applyFill="1" applyBorder="1"/>
    <xf numFmtId="1" fontId="17" fillId="6" borderId="4" xfId="1" applyNumberFormat="1" applyFill="1" applyBorder="1" applyProtection="1"/>
    <xf numFmtId="2" fontId="17" fillId="6" borderId="4" xfId="1" applyNumberFormat="1" applyFill="1" applyBorder="1" applyProtection="1"/>
    <xf numFmtId="10" fontId="0" fillId="6" borderId="4" xfId="0" applyNumberFormat="1" applyFill="1" applyBorder="1"/>
    <xf numFmtId="2" fontId="0" fillId="6" borderId="4" xfId="0" applyNumberFormat="1" applyFill="1" applyBorder="1"/>
    <xf numFmtId="164" fontId="0" fillId="6" borderId="4" xfId="0" applyNumberFormat="1" applyFill="1" applyBorder="1"/>
    <xf numFmtId="0" fontId="0" fillId="9" borderId="4" xfId="0" applyFill="1" applyBorder="1"/>
    <xf numFmtId="9" fontId="17" fillId="6" borderId="4" xfId="1" applyFill="1" applyBorder="1" applyAlignment="1" applyProtection="1">
      <alignment wrapText="1"/>
    </xf>
    <xf numFmtId="10" fontId="0" fillId="6" borderId="4" xfId="0" applyNumberFormat="1" applyFill="1" applyBorder="1" applyAlignment="1">
      <alignment wrapText="1"/>
    </xf>
    <xf numFmtId="164" fontId="0" fillId="6" borderId="4" xfId="0" applyNumberFormat="1" applyFill="1" applyBorder="1" applyAlignment="1">
      <alignment wrapText="1"/>
    </xf>
    <xf numFmtId="164" fontId="17" fillId="6" borderId="4" xfId="1" applyNumberFormat="1" applyFill="1" applyBorder="1" applyAlignment="1" applyProtection="1">
      <alignment wrapText="1"/>
    </xf>
    <xf numFmtId="0" fontId="0" fillId="10" borderId="4" xfId="0" applyFill="1" applyBorder="1"/>
    <xf numFmtId="165" fontId="17" fillId="6" borderId="4" xfId="1" applyNumberFormat="1" applyFill="1" applyBorder="1" applyProtection="1"/>
    <xf numFmtId="0" fontId="0" fillId="8" borderId="15" xfId="0" applyFill="1" applyBorder="1"/>
    <xf numFmtId="2" fontId="17" fillId="0" borderId="0" xfId="1" applyNumberFormat="1" applyBorder="1" applyProtection="1"/>
    <xf numFmtId="10" fontId="0" fillId="0" borderId="0" xfId="0" applyNumberFormat="1"/>
    <xf numFmtId="2" fontId="0" fillId="0" borderId="0" xfId="0" applyNumberFormat="1"/>
    <xf numFmtId="165" fontId="0" fillId="11" borderId="28" xfId="0" applyNumberFormat="1" applyFill="1" applyBorder="1"/>
    <xf numFmtId="164" fontId="0" fillId="11" borderId="28" xfId="0" applyNumberFormat="1" applyFill="1" applyBorder="1"/>
    <xf numFmtId="0" fontId="0" fillId="11" borderId="28" xfId="0" applyFill="1" applyBorder="1"/>
    <xf numFmtId="9" fontId="17" fillId="11" borderId="28" xfId="1" applyFill="1" applyBorder="1" applyProtection="1"/>
    <xf numFmtId="0" fontId="0" fillId="12" borderId="0" xfId="0" applyFill="1"/>
    <xf numFmtId="0" fontId="0" fillId="6" borderId="4" xfId="0" applyFill="1" applyBorder="1" applyAlignment="1">
      <alignment wrapText="1"/>
    </xf>
    <xf numFmtId="1" fontId="17" fillId="13" borderId="4" xfId="1" applyNumberFormat="1" applyFill="1" applyBorder="1" applyProtection="1"/>
    <xf numFmtId="0" fontId="0" fillId="8" borderId="29" xfId="0" applyFill="1" applyBorder="1"/>
    <xf numFmtId="0" fontId="18" fillId="14" borderId="30" xfId="0" applyFont="1" applyFill="1" applyBorder="1"/>
    <xf numFmtId="0" fontId="19" fillId="14" borderId="31" xfId="0" applyFont="1" applyFill="1" applyBorder="1"/>
    <xf numFmtId="0" fontId="18" fillId="14" borderId="31" xfId="0" applyFont="1" applyFill="1" applyBorder="1"/>
    <xf numFmtId="9" fontId="18" fillId="14" borderId="31" xfId="0" applyNumberFormat="1" applyFont="1" applyFill="1" applyBorder="1"/>
    <xf numFmtId="10" fontId="18" fillId="14" borderId="31" xfId="0" applyNumberFormat="1" applyFont="1" applyFill="1" applyBorder="1"/>
    <xf numFmtId="2" fontId="18" fillId="14" borderId="31" xfId="0" applyNumberFormat="1" applyFont="1" applyFill="1" applyBorder="1"/>
    <xf numFmtId="165" fontId="18" fillId="14" borderId="31" xfId="0" applyNumberFormat="1" applyFont="1" applyFill="1" applyBorder="1"/>
    <xf numFmtId="1" fontId="18" fillId="14" borderId="31" xfId="0" applyNumberFormat="1" applyFont="1" applyFill="1" applyBorder="1"/>
    <xf numFmtId="164" fontId="18" fillId="14" borderId="31" xfId="0" applyNumberFormat="1" applyFont="1" applyFill="1" applyBorder="1"/>
    <xf numFmtId="2" fontId="12" fillId="0" borderId="0" xfId="0" applyNumberFormat="1" applyFont="1"/>
    <xf numFmtId="164" fontId="0" fillId="6" borderId="16" xfId="0" applyNumberFormat="1" applyFill="1" applyBorder="1"/>
    <xf numFmtId="164" fontId="17" fillId="6" borderId="16" xfId="1" applyNumberFormat="1" applyFill="1" applyBorder="1" applyProtection="1"/>
    <xf numFmtId="165" fontId="0" fillId="6" borderId="16" xfId="0" applyNumberFormat="1" applyFill="1" applyBorder="1"/>
    <xf numFmtId="2" fontId="0" fillId="6" borderId="16" xfId="0" applyNumberFormat="1" applyFill="1" applyBorder="1"/>
    <xf numFmtId="1" fontId="17" fillId="6" borderId="16" xfId="1" applyNumberFormat="1" applyFill="1" applyBorder="1" applyProtection="1"/>
    <xf numFmtId="1" fontId="0" fillId="6" borderId="16" xfId="0" applyNumberFormat="1" applyFill="1" applyBorder="1"/>
    <xf numFmtId="2" fontId="18" fillId="0" borderId="32" xfId="0" applyNumberFormat="1" applyFont="1" applyBorder="1"/>
    <xf numFmtId="165" fontId="18" fillId="0" borderId="32" xfId="0" applyNumberFormat="1" applyFont="1" applyBorder="1"/>
    <xf numFmtId="1" fontId="18" fillId="0" borderId="32" xfId="0" applyNumberFormat="1" applyFont="1" applyBorder="1"/>
  </cellXfs>
  <cellStyles count="11">
    <cellStyle name="Lien hypertexte 2" xfId="2" xr:uid="{00000000-0005-0000-0000-000006000000}"/>
    <cellStyle name="Normal" xfId="0" builtinId="0"/>
    <cellStyle name="Normal 2" xfId="3" xr:uid="{00000000-0005-0000-0000-000007000000}"/>
    <cellStyle name="Normal 2 2" xfId="4" xr:uid="{00000000-0005-0000-0000-000008000000}"/>
    <cellStyle name="Pourcentage" xfId="1" builtinId="5"/>
    <cellStyle name="Pourcentage 2" xfId="5" xr:uid="{00000000-0005-0000-0000-000009000000}"/>
    <cellStyle name="Pourcentage 2 2" xfId="6" xr:uid="{00000000-0005-0000-0000-00000A000000}"/>
    <cellStyle name="Prozent 2" xfId="7" xr:uid="{00000000-0005-0000-0000-00000B000000}"/>
    <cellStyle name="Prozent 3" xfId="8" xr:uid="{00000000-0005-0000-0000-00000C000000}"/>
    <cellStyle name="Standard 2" xfId="9" xr:uid="{00000000-0005-0000-0000-00000D000000}"/>
    <cellStyle name="Standard 3" xfId="10" xr:uid="{00000000-0005-0000-0000-00000E000000}"/>
  </cellStyles>
  <dxfs count="216">
    <dxf>
      <font>
        <sz val="11"/>
        <color rgb="FF000000"/>
        <name val="Calibri"/>
        <family val="2"/>
      </font>
      <fill>
        <patternFill>
          <bgColor rgb="FF92D050"/>
        </patternFill>
      </fill>
    </dxf>
    <dxf>
      <font>
        <sz val="11"/>
        <color rgb="FF000000"/>
        <name val="Calibri"/>
        <family val="2"/>
      </font>
      <fill>
        <patternFill>
          <bgColor rgb="FFFF0000"/>
        </patternFill>
      </fill>
    </dxf>
    <dxf>
      <font>
        <sz val="11"/>
        <color rgb="FF000000"/>
        <name val="Calibri"/>
        <family val="2"/>
      </font>
      <fill>
        <patternFill>
          <bgColor rgb="FFFFC000"/>
        </patternFill>
      </fill>
    </dxf>
    <dxf>
      <font>
        <sz val="11"/>
        <color rgb="FF000000"/>
        <name val="Calibri"/>
        <family val="2"/>
      </font>
      <fill>
        <patternFill>
          <bgColor rgb="FF92D050"/>
        </patternFill>
      </fill>
    </dxf>
    <dxf>
      <font>
        <sz val="11"/>
        <color rgb="FF000000"/>
        <name val="Calibri"/>
        <family val="2"/>
      </font>
      <fill>
        <patternFill>
          <bgColor rgb="FFFF0000"/>
        </patternFill>
      </fill>
    </dxf>
    <dxf>
      <font>
        <sz val="11"/>
        <color rgb="FF000000"/>
        <name val="Calibri"/>
        <family val="2"/>
      </font>
      <fill>
        <patternFill>
          <bgColor rgb="FFFFC000"/>
        </patternFill>
      </fill>
    </dxf>
    <dxf>
      <font>
        <sz val="11"/>
        <color rgb="FF000000"/>
        <name val="Calibri"/>
        <family val="2"/>
      </font>
      <fill>
        <patternFill>
          <bgColor rgb="FF92D050"/>
        </patternFill>
      </fill>
    </dxf>
    <dxf>
      <font>
        <sz val="11"/>
        <color rgb="FF000000"/>
        <name val="Calibri"/>
        <family val="2"/>
      </font>
      <fill>
        <patternFill>
          <bgColor rgb="FFFF0000"/>
        </patternFill>
      </fill>
    </dxf>
    <dxf>
      <font>
        <sz val="11"/>
        <color rgb="FF000000"/>
        <name val="Calibri"/>
        <family val="2"/>
      </font>
      <fill>
        <patternFill>
          <bgColor rgb="FFFFC000"/>
        </patternFill>
      </fill>
    </dxf>
    <dxf>
      <font>
        <sz val="11"/>
        <color rgb="FF000000"/>
        <name val="Calibri"/>
        <family val="2"/>
      </font>
      <fill>
        <patternFill>
          <bgColor rgb="FF92D050"/>
        </patternFill>
      </fill>
    </dxf>
    <dxf>
      <font>
        <sz val="11"/>
        <color rgb="FF000000"/>
        <name val="Calibri"/>
        <family val="2"/>
      </font>
      <fill>
        <patternFill>
          <bgColor rgb="FFFF0000"/>
        </patternFill>
      </fill>
    </dxf>
    <dxf>
      <font>
        <sz val="11"/>
        <color rgb="FF000000"/>
        <name val="Calibri"/>
        <family val="2"/>
      </font>
      <fill>
        <patternFill>
          <bgColor rgb="FFFFC000"/>
        </patternFill>
      </fill>
    </dxf>
    <dxf>
      <font>
        <sz val="11"/>
        <color rgb="FF000000"/>
        <name val="Calibri"/>
        <family val="2"/>
      </font>
      <fill>
        <patternFill>
          <bgColor rgb="FF92D050"/>
        </patternFill>
      </fill>
    </dxf>
    <dxf>
      <font>
        <sz val="11"/>
        <color rgb="FF000000"/>
        <name val="Calibri"/>
        <family val="2"/>
      </font>
      <fill>
        <patternFill>
          <bgColor rgb="FFFF0000"/>
        </patternFill>
      </fill>
    </dxf>
    <dxf>
      <font>
        <sz val="11"/>
        <color rgb="FF000000"/>
        <name val="Calibri"/>
        <family val="2"/>
      </font>
      <fill>
        <patternFill>
          <bgColor rgb="FFFFC000"/>
        </patternFill>
      </fill>
    </dxf>
    <dxf>
      <font>
        <sz val="11"/>
        <color rgb="FF000000"/>
        <name val="Calibri"/>
        <family val="2"/>
      </font>
      <fill>
        <patternFill>
          <bgColor rgb="FF92D050"/>
        </patternFill>
      </fill>
    </dxf>
    <dxf>
      <font>
        <sz val="11"/>
        <color rgb="FF000000"/>
        <name val="Calibri"/>
        <family val="2"/>
      </font>
      <fill>
        <patternFill>
          <bgColor rgb="FFFF0000"/>
        </patternFill>
      </fill>
    </dxf>
    <dxf>
      <font>
        <sz val="11"/>
        <color rgb="FF000000"/>
        <name val="Calibri"/>
        <family val="2"/>
      </font>
      <fill>
        <patternFill>
          <bgColor rgb="FFFFC000"/>
        </patternFill>
      </fill>
    </dxf>
    <dxf>
      <font>
        <sz val="11"/>
        <color rgb="FF000000"/>
        <name val="Calibri"/>
        <family val="2"/>
      </font>
      <fill>
        <patternFill>
          <bgColor rgb="FF92D050"/>
        </patternFill>
      </fill>
    </dxf>
    <dxf>
      <font>
        <sz val="11"/>
        <color rgb="FF000000"/>
        <name val="Calibri"/>
        <family val="2"/>
      </font>
      <fill>
        <patternFill>
          <bgColor rgb="FFFF0000"/>
        </patternFill>
      </fill>
    </dxf>
    <dxf>
      <font>
        <sz val="11"/>
        <color rgb="FF000000"/>
        <name val="Calibri"/>
        <family val="2"/>
      </font>
      <fill>
        <patternFill>
          <bgColor rgb="FFFFC000"/>
        </patternFill>
      </fill>
    </dxf>
    <dxf>
      <font>
        <sz val="11"/>
        <color rgb="FF000000"/>
        <name val="Calibri"/>
        <family val="2"/>
      </font>
      <fill>
        <patternFill>
          <bgColor rgb="FF92D050"/>
        </patternFill>
      </fill>
    </dxf>
    <dxf>
      <font>
        <sz val="11"/>
        <color rgb="FF000000"/>
        <name val="Calibri"/>
        <family val="2"/>
      </font>
      <fill>
        <patternFill>
          <bgColor rgb="FFFF0000"/>
        </patternFill>
      </fill>
    </dxf>
    <dxf>
      <font>
        <sz val="11"/>
        <color rgb="FF000000"/>
        <name val="Calibri"/>
        <family val="2"/>
      </font>
      <fill>
        <patternFill>
          <bgColor rgb="FFFFC000"/>
        </patternFill>
      </fill>
    </dxf>
    <dxf>
      <font>
        <sz val="11"/>
        <color rgb="FF000000"/>
        <name val="Calibri"/>
        <family val="2"/>
      </font>
      <fill>
        <patternFill>
          <bgColor rgb="FF92D050"/>
        </patternFill>
      </fill>
    </dxf>
    <dxf>
      <font>
        <sz val="11"/>
        <color rgb="FF000000"/>
        <name val="Calibri"/>
        <family val="2"/>
      </font>
      <fill>
        <patternFill>
          <bgColor rgb="FFFF0000"/>
        </patternFill>
      </fill>
    </dxf>
    <dxf>
      <font>
        <sz val="11"/>
        <color rgb="FF000000"/>
        <name val="Calibri"/>
        <family val="2"/>
      </font>
      <fill>
        <patternFill>
          <bgColor rgb="FFFFC000"/>
        </patternFill>
      </fill>
    </dxf>
    <dxf>
      <font>
        <sz val="11"/>
        <color rgb="FF000000"/>
        <name val="Calibri"/>
        <family val="2"/>
      </font>
      <fill>
        <patternFill>
          <bgColor rgb="FF92D050"/>
        </patternFill>
      </fill>
    </dxf>
    <dxf>
      <font>
        <sz val="11"/>
        <color rgb="FF000000"/>
        <name val="Calibri"/>
        <family val="2"/>
      </font>
      <fill>
        <patternFill>
          <bgColor rgb="FFFF0000"/>
        </patternFill>
      </fill>
    </dxf>
    <dxf>
      <font>
        <sz val="11"/>
        <color rgb="FF000000"/>
        <name val="Calibri"/>
        <family val="2"/>
      </font>
      <fill>
        <patternFill>
          <bgColor rgb="FFFFC000"/>
        </patternFill>
      </fill>
    </dxf>
    <dxf>
      <font>
        <sz val="11"/>
        <color rgb="FF000000"/>
        <name val="Calibri"/>
        <family val="2"/>
      </font>
      <fill>
        <patternFill>
          <bgColor rgb="FF92D050"/>
        </patternFill>
      </fill>
    </dxf>
    <dxf>
      <font>
        <sz val="11"/>
        <color rgb="FF000000"/>
        <name val="Calibri"/>
        <family val="2"/>
      </font>
      <fill>
        <patternFill>
          <bgColor rgb="FFFF0000"/>
        </patternFill>
      </fill>
    </dxf>
    <dxf>
      <font>
        <sz val="11"/>
        <color rgb="FF000000"/>
        <name val="Calibri"/>
        <family val="2"/>
      </font>
      <fill>
        <patternFill>
          <bgColor rgb="FFFFC000"/>
        </patternFill>
      </fill>
    </dxf>
    <dxf>
      <font>
        <sz val="11"/>
        <color rgb="FF000000"/>
        <name val="Calibri"/>
        <family val="2"/>
      </font>
      <fill>
        <patternFill>
          <bgColor rgb="FF92D050"/>
        </patternFill>
      </fill>
    </dxf>
    <dxf>
      <font>
        <sz val="11"/>
        <color rgb="FF000000"/>
        <name val="Calibri"/>
        <family val="2"/>
      </font>
      <fill>
        <patternFill>
          <bgColor rgb="FFFF0000"/>
        </patternFill>
      </fill>
    </dxf>
    <dxf>
      <font>
        <sz val="11"/>
        <color rgb="FF000000"/>
        <name val="Calibri"/>
        <family val="2"/>
      </font>
      <fill>
        <patternFill>
          <bgColor rgb="FFFFC000"/>
        </patternFill>
      </fill>
    </dxf>
    <dxf>
      <font>
        <sz val="11"/>
        <color rgb="FF000000"/>
        <name val="Calibri"/>
        <family val="2"/>
      </font>
      <fill>
        <patternFill>
          <bgColor rgb="FF92D050"/>
        </patternFill>
      </fill>
    </dxf>
    <dxf>
      <font>
        <sz val="11"/>
        <color rgb="FF000000"/>
        <name val="Calibri"/>
        <family val="2"/>
      </font>
      <fill>
        <patternFill>
          <bgColor rgb="FFFF0000"/>
        </patternFill>
      </fill>
    </dxf>
    <dxf>
      <font>
        <sz val="11"/>
        <color rgb="FF000000"/>
        <name val="Calibri"/>
        <family val="2"/>
      </font>
      <fill>
        <patternFill>
          <bgColor rgb="FFFFC000"/>
        </patternFill>
      </fill>
    </dxf>
    <dxf>
      <font>
        <sz val="11"/>
        <color rgb="FF000000"/>
        <name val="Calibri"/>
        <family val="2"/>
      </font>
      <fill>
        <patternFill>
          <bgColor rgb="FF92D050"/>
        </patternFill>
      </fill>
    </dxf>
    <dxf>
      <font>
        <sz val="11"/>
        <color rgb="FF000000"/>
        <name val="Calibri"/>
        <family val="2"/>
      </font>
      <fill>
        <patternFill>
          <bgColor rgb="FFFF0000"/>
        </patternFill>
      </fill>
    </dxf>
    <dxf>
      <font>
        <sz val="11"/>
        <color rgb="FF000000"/>
        <name val="Calibri"/>
        <family val="2"/>
      </font>
      <fill>
        <patternFill>
          <bgColor rgb="FFFFC000"/>
        </patternFill>
      </fill>
    </dxf>
    <dxf>
      <font>
        <sz val="11"/>
        <color rgb="FF000000"/>
        <name val="Calibri"/>
        <family val="2"/>
      </font>
      <fill>
        <patternFill>
          <bgColor rgb="FF92D050"/>
        </patternFill>
      </fill>
    </dxf>
    <dxf>
      <font>
        <sz val="11"/>
        <color rgb="FF000000"/>
        <name val="Calibri"/>
        <family val="2"/>
      </font>
      <fill>
        <patternFill>
          <bgColor rgb="FFFF0000"/>
        </patternFill>
      </fill>
    </dxf>
    <dxf>
      <font>
        <sz val="11"/>
        <color rgb="FF000000"/>
        <name val="Calibri"/>
        <family val="2"/>
      </font>
      <fill>
        <patternFill>
          <bgColor rgb="FFFFC000"/>
        </patternFill>
      </fill>
    </dxf>
    <dxf>
      <font>
        <sz val="11"/>
        <color rgb="FF000000"/>
        <name val="Calibri"/>
        <family val="2"/>
      </font>
      <fill>
        <patternFill>
          <bgColor rgb="FF92D050"/>
        </patternFill>
      </fill>
    </dxf>
    <dxf>
      <font>
        <sz val="11"/>
        <color rgb="FF000000"/>
        <name val="Calibri"/>
        <family val="2"/>
      </font>
      <fill>
        <patternFill>
          <bgColor rgb="FFFF0000"/>
        </patternFill>
      </fill>
    </dxf>
    <dxf>
      <font>
        <sz val="11"/>
        <color rgb="FF000000"/>
        <name val="Calibri"/>
        <family val="2"/>
      </font>
      <fill>
        <patternFill>
          <bgColor rgb="FFFFC000"/>
        </patternFill>
      </fill>
    </dxf>
    <dxf>
      <font>
        <sz val="11"/>
        <color rgb="FF000000"/>
        <name val="Calibri"/>
        <family val="2"/>
      </font>
      <fill>
        <patternFill>
          <bgColor rgb="FF92D050"/>
        </patternFill>
      </fill>
    </dxf>
    <dxf>
      <font>
        <sz val="11"/>
        <color rgb="FF000000"/>
        <name val="Calibri"/>
        <family val="2"/>
      </font>
      <fill>
        <patternFill>
          <bgColor rgb="FFFF0000"/>
        </patternFill>
      </fill>
    </dxf>
    <dxf>
      <font>
        <sz val="11"/>
        <color rgb="FF000000"/>
        <name val="Calibri"/>
        <family val="2"/>
      </font>
      <fill>
        <patternFill>
          <bgColor rgb="FFFFC000"/>
        </patternFill>
      </fill>
    </dxf>
    <dxf>
      <font>
        <sz val="11"/>
        <color rgb="FF000000"/>
        <name val="Calibri"/>
        <family val="2"/>
      </font>
      <fill>
        <patternFill>
          <bgColor rgb="FF92D050"/>
        </patternFill>
      </fill>
    </dxf>
    <dxf>
      <font>
        <sz val="11"/>
        <color rgb="FF000000"/>
        <name val="Calibri"/>
        <family val="2"/>
      </font>
      <fill>
        <patternFill>
          <bgColor rgb="FFFF0000"/>
        </patternFill>
      </fill>
    </dxf>
    <dxf>
      <font>
        <sz val="11"/>
        <color rgb="FF000000"/>
        <name val="Calibri"/>
        <family val="2"/>
      </font>
      <fill>
        <patternFill>
          <bgColor rgb="FFFFC000"/>
        </patternFill>
      </fill>
    </dxf>
    <dxf>
      <font>
        <sz val="11"/>
        <color rgb="FF000000"/>
        <name val="Calibri"/>
        <family val="2"/>
      </font>
      <fill>
        <patternFill>
          <bgColor rgb="FF92D050"/>
        </patternFill>
      </fill>
    </dxf>
    <dxf>
      <font>
        <sz val="11"/>
        <color rgb="FF000000"/>
        <name val="Calibri"/>
        <family val="2"/>
      </font>
      <fill>
        <patternFill>
          <bgColor rgb="FFFF0000"/>
        </patternFill>
      </fill>
    </dxf>
    <dxf>
      <font>
        <sz val="11"/>
        <color rgb="FF000000"/>
        <name val="Calibri"/>
        <family val="2"/>
      </font>
      <fill>
        <patternFill>
          <bgColor rgb="FFFFC000"/>
        </patternFill>
      </fill>
    </dxf>
    <dxf>
      <font>
        <sz val="11"/>
        <color rgb="FF000000"/>
        <name val="Calibri"/>
        <family val="2"/>
      </font>
      <fill>
        <patternFill>
          <bgColor rgb="FF92D050"/>
        </patternFill>
      </fill>
    </dxf>
    <dxf>
      <font>
        <sz val="11"/>
        <color rgb="FF000000"/>
        <name val="Calibri"/>
        <family val="2"/>
      </font>
      <fill>
        <patternFill>
          <bgColor rgb="FFFF0000"/>
        </patternFill>
      </fill>
    </dxf>
    <dxf>
      <font>
        <sz val="11"/>
        <color rgb="FF000000"/>
        <name val="Calibri"/>
        <family val="2"/>
      </font>
      <fill>
        <patternFill>
          <bgColor rgb="FFFFC000"/>
        </patternFill>
      </fill>
    </dxf>
    <dxf>
      <font>
        <sz val="11"/>
        <color rgb="FF000000"/>
        <name val="Calibri"/>
        <family val="2"/>
      </font>
      <fill>
        <patternFill>
          <bgColor rgb="FF92D050"/>
        </patternFill>
      </fill>
    </dxf>
    <dxf>
      <font>
        <sz val="11"/>
        <color rgb="FF000000"/>
        <name val="Calibri"/>
        <family val="2"/>
      </font>
      <fill>
        <patternFill>
          <bgColor rgb="FFFF0000"/>
        </patternFill>
      </fill>
    </dxf>
    <dxf>
      <font>
        <sz val="11"/>
        <color rgb="FF000000"/>
        <name val="Calibri"/>
        <family val="2"/>
      </font>
      <fill>
        <patternFill>
          <bgColor rgb="FFFFC000"/>
        </patternFill>
      </fill>
    </dxf>
    <dxf>
      <font>
        <sz val="11"/>
        <color rgb="FF000000"/>
        <name val="Calibri"/>
        <family val="2"/>
      </font>
      <fill>
        <patternFill>
          <bgColor rgb="FF92D050"/>
        </patternFill>
      </fill>
    </dxf>
    <dxf>
      <font>
        <sz val="11"/>
        <color rgb="FF000000"/>
        <name val="Calibri"/>
        <family val="2"/>
      </font>
      <fill>
        <patternFill>
          <bgColor rgb="FFFF0000"/>
        </patternFill>
      </fill>
    </dxf>
    <dxf>
      <font>
        <sz val="11"/>
        <color rgb="FF000000"/>
        <name val="Calibri"/>
        <family val="2"/>
      </font>
      <fill>
        <patternFill>
          <bgColor rgb="FFFFC000"/>
        </patternFill>
      </fill>
    </dxf>
    <dxf>
      <font>
        <sz val="11"/>
        <color rgb="FF000000"/>
        <name val="Calibri"/>
        <family val="2"/>
      </font>
      <fill>
        <patternFill>
          <bgColor rgb="FF92D050"/>
        </patternFill>
      </fill>
    </dxf>
    <dxf>
      <font>
        <sz val="11"/>
        <color rgb="FF000000"/>
        <name val="Calibri"/>
        <family val="2"/>
      </font>
      <fill>
        <patternFill>
          <bgColor rgb="FFFF0000"/>
        </patternFill>
      </fill>
    </dxf>
    <dxf>
      <font>
        <sz val="11"/>
        <color rgb="FF000000"/>
        <name val="Calibri"/>
        <family val="2"/>
      </font>
      <fill>
        <patternFill>
          <bgColor rgb="FFFFC000"/>
        </patternFill>
      </fill>
    </dxf>
    <dxf>
      <font>
        <sz val="11"/>
        <color rgb="FF000000"/>
        <name val="Calibri"/>
        <family val="2"/>
      </font>
      <fill>
        <patternFill>
          <bgColor rgb="FF92D050"/>
        </patternFill>
      </fill>
    </dxf>
    <dxf>
      <font>
        <sz val="11"/>
        <color rgb="FF000000"/>
        <name val="Calibri"/>
        <family val="2"/>
      </font>
      <fill>
        <patternFill>
          <bgColor rgb="FFFF0000"/>
        </patternFill>
      </fill>
    </dxf>
    <dxf>
      <font>
        <sz val="11"/>
        <color rgb="FF000000"/>
        <name val="Calibri"/>
        <family val="2"/>
      </font>
      <fill>
        <patternFill>
          <bgColor rgb="FFFFC000"/>
        </patternFill>
      </fill>
    </dxf>
    <dxf>
      <font>
        <sz val="11"/>
        <color rgb="FF000000"/>
        <name val="Calibri"/>
        <family val="2"/>
      </font>
      <fill>
        <patternFill>
          <bgColor rgb="FF92D050"/>
        </patternFill>
      </fill>
    </dxf>
    <dxf>
      <font>
        <sz val="11"/>
        <color rgb="FF000000"/>
        <name val="Calibri"/>
        <family val="2"/>
      </font>
      <fill>
        <patternFill>
          <bgColor rgb="FFFF0000"/>
        </patternFill>
      </fill>
    </dxf>
    <dxf>
      <font>
        <sz val="11"/>
        <color rgb="FF000000"/>
        <name val="Calibri"/>
        <family val="2"/>
      </font>
      <fill>
        <patternFill>
          <bgColor rgb="FFFFC000"/>
        </patternFill>
      </fill>
    </dxf>
    <dxf>
      <font>
        <sz val="11"/>
        <color rgb="FF000000"/>
        <name val="Calibri"/>
        <family val="2"/>
      </font>
      <fill>
        <patternFill>
          <bgColor rgb="FF92D050"/>
        </patternFill>
      </fill>
    </dxf>
    <dxf>
      <font>
        <sz val="11"/>
        <color rgb="FF000000"/>
        <name val="Calibri"/>
        <family val="2"/>
      </font>
      <fill>
        <patternFill>
          <bgColor rgb="FFFF0000"/>
        </patternFill>
      </fill>
    </dxf>
    <dxf>
      <font>
        <sz val="11"/>
        <color rgb="FF000000"/>
        <name val="Calibri"/>
        <family val="2"/>
      </font>
      <fill>
        <patternFill>
          <bgColor rgb="FFFFC000"/>
        </patternFill>
      </fill>
    </dxf>
    <dxf>
      <font>
        <sz val="11"/>
        <color rgb="FF000000"/>
        <name val="Calibri"/>
        <family val="2"/>
      </font>
      <fill>
        <patternFill>
          <bgColor rgb="FF92D050"/>
        </patternFill>
      </fill>
    </dxf>
    <dxf>
      <font>
        <sz val="11"/>
        <color rgb="FF000000"/>
        <name val="Calibri"/>
        <family val="2"/>
      </font>
      <fill>
        <patternFill>
          <bgColor rgb="FFFF0000"/>
        </patternFill>
      </fill>
    </dxf>
    <dxf>
      <font>
        <sz val="11"/>
        <color rgb="FF000000"/>
        <name val="Calibri"/>
        <family val="2"/>
      </font>
      <fill>
        <patternFill>
          <bgColor rgb="FFFFC000"/>
        </patternFill>
      </fill>
    </dxf>
    <dxf>
      <font>
        <sz val="11"/>
        <color rgb="FF000000"/>
        <name val="Calibri"/>
        <family val="2"/>
      </font>
      <fill>
        <patternFill>
          <bgColor rgb="FF92D050"/>
        </patternFill>
      </fill>
    </dxf>
    <dxf>
      <font>
        <sz val="11"/>
        <color rgb="FF000000"/>
        <name val="Calibri"/>
        <family val="2"/>
      </font>
      <fill>
        <patternFill>
          <bgColor rgb="FFFF0000"/>
        </patternFill>
      </fill>
    </dxf>
    <dxf>
      <font>
        <sz val="11"/>
        <color rgb="FF000000"/>
        <name val="Calibri"/>
        <family val="2"/>
      </font>
      <fill>
        <patternFill>
          <bgColor rgb="FFFFC000"/>
        </patternFill>
      </fill>
    </dxf>
    <dxf>
      <font>
        <sz val="11"/>
        <color rgb="FF000000"/>
        <name val="Calibri"/>
        <family val="2"/>
      </font>
      <fill>
        <patternFill>
          <bgColor rgb="FF92D050"/>
        </patternFill>
      </fill>
    </dxf>
    <dxf>
      <font>
        <sz val="11"/>
        <color rgb="FF000000"/>
        <name val="Calibri"/>
        <family val="2"/>
      </font>
      <fill>
        <patternFill>
          <bgColor rgb="FFFF0000"/>
        </patternFill>
      </fill>
    </dxf>
    <dxf>
      <font>
        <sz val="11"/>
        <color rgb="FF000000"/>
        <name val="Calibri"/>
        <family val="2"/>
      </font>
      <fill>
        <patternFill>
          <bgColor rgb="FFFFC000"/>
        </patternFill>
      </fill>
    </dxf>
    <dxf>
      <font>
        <sz val="11"/>
        <color rgb="FF000000"/>
        <name val="Calibri"/>
        <family val="2"/>
      </font>
      <fill>
        <patternFill>
          <bgColor rgb="FF92D050"/>
        </patternFill>
      </fill>
    </dxf>
    <dxf>
      <font>
        <sz val="11"/>
        <color rgb="FF000000"/>
        <name val="Calibri"/>
        <family val="2"/>
      </font>
      <fill>
        <patternFill>
          <bgColor rgb="FFFF0000"/>
        </patternFill>
      </fill>
    </dxf>
    <dxf>
      <font>
        <sz val="11"/>
        <color rgb="FF000000"/>
        <name val="Calibri"/>
        <family val="2"/>
      </font>
      <fill>
        <patternFill>
          <bgColor rgb="FFFFC000"/>
        </patternFill>
      </fill>
    </dxf>
    <dxf>
      <font>
        <sz val="11"/>
        <color rgb="FF000000"/>
        <name val="Calibri"/>
        <family val="2"/>
      </font>
      <fill>
        <patternFill>
          <bgColor rgb="FF92D050"/>
        </patternFill>
      </fill>
    </dxf>
    <dxf>
      <font>
        <sz val="11"/>
        <color rgb="FF000000"/>
        <name val="Calibri"/>
        <family val="2"/>
      </font>
      <fill>
        <patternFill>
          <bgColor rgb="FFFF0000"/>
        </patternFill>
      </fill>
    </dxf>
    <dxf>
      <font>
        <sz val="11"/>
        <color rgb="FF000000"/>
        <name val="Calibri"/>
        <family val="2"/>
      </font>
      <fill>
        <patternFill>
          <bgColor rgb="FFFFC000"/>
        </patternFill>
      </fill>
    </dxf>
    <dxf>
      <font>
        <sz val="11"/>
        <color rgb="FF000000"/>
        <name val="Calibri"/>
        <family val="2"/>
      </font>
      <fill>
        <patternFill>
          <bgColor rgb="FF92D050"/>
        </patternFill>
      </fill>
    </dxf>
    <dxf>
      <font>
        <sz val="11"/>
        <color rgb="FF000000"/>
        <name val="Calibri"/>
        <family val="2"/>
      </font>
      <fill>
        <patternFill>
          <bgColor rgb="FFFF0000"/>
        </patternFill>
      </fill>
    </dxf>
    <dxf>
      <font>
        <sz val="11"/>
        <color rgb="FF000000"/>
        <name val="Calibri"/>
        <family val="2"/>
      </font>
      <fill>
        <patternFill>
          <bgColor rgb="FFFFC000"/>
        </patternFill>
      </fill>
    </dxf>
    <dxf>
      <font>
        <sz val="11"/>
        <color rgb="FF000000"/>
        <name val="Calibri"/>
        <family val="2"/>
      </font>
      <fill>
        <patternFill>
          <bgColor rgb="FF92D050"/>
        </patternFill>
      </fill>
    </dxf>
    <dxf>
      <font>
        <sz val="11"/>
        <color rgb="FF000000"/>
        <name val="Calibri"/>
        <family val="2"/>
      </font>
      <fill>
        <patternFill>
          <bgColor rgb="FFFF0000"/>
        </patternFill>
      </fill>
    </dxf>
    <dxf>
      <font>
        <sz val="11"/>
        <color rgb="FF000000"/>
        <name val="Calibri"/>
        <family val="2"/>
      </font>
      <fill>
        <patternFill>
          <bgColor rgb="FFFFC000"/>
        </patternFill>
      </fill>
    </dxf>
    <dxf>
      <font>
        <sz val="11"/>
        <color rgb="FF000000"/>
        <name val="Calibri"/>
        <family val="2"/>
      </font>
      <fill>
        <patternFill>
          <bgColor rgb="FF92D050"/>
        </patternFill>
      </fill>
    </dxf>
    <dxf>
      <font>
        <sz val="11"/>
        <color rgb="FF000000"/>
        <name val="Calibri"/>
        <family val="2"/>
      </font>
      <fill>
        <patternFill>
          <bgColor rgb="FFFF0000"/>
        </patternFill>
      </fill>
    </dxf>
    <dxf>
      <font>
        <sz val="11"/>
        <color rgb="FF000000"/>
        <name val="Calibri"/>
        <family val="2"/>
      </font>
      <fill>
        <patternFill>
          <bgColor rgb="FFFFC000"/>
        </patternFill>
      </fill>
    </dxf>
    <dxf>
      <font>
        <sz val="11"/>
        <color rgb="FF000000"/>
        <name val="Calibri"/>
        <family val="2"/>
      </font>
      <fill>
        <patternFill>
          <bgColor rgb="FF92D050"/>
        </patternFill>
      </fill>
    </dxf>
    <dxf>
      <font>
        <sz val="11"/>
        <color rgb="FF000000"/>
        <name val="Calibri"/>
        <family val="2"/>
      </font>
      <fill>
        <patternFill>
          <bgColor rgb="FFFF0000"/>
        </patternFill>
      </fill>
    </dxf>
    <dxf>
      <font>
        <sz val="11"/>
        <color rgb="FF000000"/>
        <name val="Calibri"/>
        <family val="2"/>
      </font>
      <fill>
        <patternFill>
          <bgColor rgb="FFFFC000"/>
        </patternFill>
      </fill>
    </dxf>
    <dxf>
      <font>
        <sz val="11"/>
        <color rgb="FF000000"/>
        <name val="Calibri"/>
        <family val="2"/>
      </font>
      <fill>
        <patternFill>
          <bgColor rgb="FF92D050"/>
        </patternFill>
      </fill>
    </dxf>
    <dxf>
      <font>
        <sz val="11"/>
        <color rgb="FF000000"/>
        <name val="Calibri"/>
        <family val="2"/>
      </font>
      <fill>
        <patternFill>
          <bgColor rgb="FFFF0000"/>
        </patternFill>
      </fill>
    </dxf>
    <dxf>
      <font>
        <sz val="11"/>
        <color rgb="FF000000"/>
        <name val="Calibri"/>
        <family val="2"/>
      </font>
      <fill>
        <patternFill>
          <bgColor rgb="FFFFC000"/>
        </patternFill>
      </fill>
    </dxf>
    <dxf>
      <font>
        <sz val="11"/>
        <color rgb="FF000000"/>
        <name val="Calibri"/>
        <family val="2"/>
      </font>
      <fill>
        <patternFill>
          <bgColor rgb="FF92D050"/>
        </patternFill>
      </fill>
    </dxf>
    <dxf>
      <font>
        <sz val="11"/>
        <color rgb="FF000000"/>
        <name val="Calibri"/>
        <family val="2"/>
      </font>
      <fill>
        <patternFill>
          <bgColor rgb="FFFF0000"/>
        </patternFill>
      </fill>
    </dxf>
    <dxf>
      <font>
        <sz val="11"/>
        <color rgb="FF000000"/>
        <name val="Calibri"/>
        <family val="2"/>
      </font>
      <fill>
        <patternFill>
          <bgColor rgb="FFFFC000"/>
        </patternFill>
      </fill>
    </dxf>
    <dxf>
      <font>
        <sz val="11"/>
        <color rgb="FF000000"/>
        <name val="Calibri"/>
        <family val="2"/>
      </font>
      <fill>
        <patternFill>
          <bgColor rgb="FF92D050"/>
        </patternFill>
      </fill>
    </dxf>
    <dxf>
      <font>
        <sz val="11"/>
        <color rgb="FF000000"/>
        <name val="Calibri"/>
        <family val="2"/>
      </font>
      <fill>
        <patternFill>
          <bgColor rgb="FFFF0000"/>
        </patternFill>
      </fill>
    </dxf>
    <dxf>
      <font>
        <sz val="11"/>
        <color rgb="FF000000"/>
        <name val="Calibri"/>
        <family val="2"/>
      </font>
      <fill>
        <patternFill>
          <bgColor rgb="FFFFC000"/>
        </patternFill>
      </fill>
    </dxf>
    <dxf>
      <font>
        <sz val="11"/>
        <color rgb="FF000000"/>
        <name val="Calibri"/>
        <family val="2"/>
      </font>
      <fill>
        <patternFill>
          <bgColor rgb="FF92D050"/>
        </patternFill>
      </fill>
    </dxf>
    <dxf>
      <font>
        <sz val="11"/>
        <color rgb="FF000000"/>
        <name val="Calibri"/>
        <family val="2"/>
      </font>
      <fill>
        <patternFill>
          <bgColor rgb="FFFF0000"/>
        </patternFill>
      </fill>
    </dxf>
    <dxf>
      <font>
        <sz val="11"/>
        <color rgb="FF000000"/>
        <name val="Calibri"/>
        <family val="2"/>
      </font>
      <fill>
        <patternFill>
          <bgColor rgb="FFFFC000"/>
        </patternFill>
      </fill>
    </dxf>
    <dxf>
      <font>
        <sz val="11"/>
        <color rgb="FF000000"/>
        <name val="Calibri"/>
        <family val="2"/>
      </font>
      <fill>
        <patternFill>
          <bgColor rgb="FF92D050"/>
        </patternFill>
      </fill>
    </dxf>
    <dxf>
      <font>
        <sz val="11"/>
        <color rgb="FF000000"/>
        <name val="Calibri"/>
        <family val="2"/>
      </font>
      <fill>
        <patternFill>
          <bgColor rgb="FFFF0000"/>
        </patternFill>
      </fill>
    </dxf>
    <dxf>
      <font>
        <sz val="11"/>
        <color rgb="FF000000"/>
        <name val="Calibri"/>
        <family val="2"/>
      </font>
      <fill>
        <patternFill>
          <bgColor rgb="FFFFC000"/>
        </patternFill>
      </fill>
    </dxf>
    <dxf>
      <font>
        <sz val="11"/>
        <color rgb="FF000000"/>
        <name val="Calibri"/>
        <family val="2"/>
      </font>
      <fill>
        <patternFill>
          <bgColor rgb="FF92D050"/>
        </patternFill>
      </fill>
    </dxf>
    <dxf>
      <font>
        <sz val="11"/>
        <color rgb="FF000000"/>
        <name val="Calibri"/>
        <family val="2"/>
      </font>
      <fill>
        <patternFill>
          <bgColor rgb="FFFF0000"/>
        </patternFill>
      </fill>
    </dxf>
    <dxf>
      <font>
        <sz val="11"/>
        <color rgb="FF000000"/>
        <name val="Calibri"/>
        <family val="2"/>
      </font>
      <fill>
        <patternFill>
          <bgColor rgb="FFFFC000"/>
        </patternFill>
      </fill>
    </dxf>
    <dxf>
      <font>
        <sz val="11"/>
        <color rgb="FF000000"/>
        <name val="Calibri"/>
        <family val="2"/>
      </font>
      <fill>
        <patternFill>
          <bgColor rgb="FF92D050"/>
        </patternFill>
      </fill>
    </dxf>
    <dxf>
      <font>
        <sz val="11"/>
        <color rgb="FF000000"/>
        <name val="Calibri"/>
        <family val="2"/>
      </font>
      <fill>
        <patternFill>
          <bgColor rgb="FFFF0000"/>
        </patternFill>
      </fill>
    </dxf>
    <dxf>
      <font>
        <sz val="11"/>
        <color rgb="FF000000"/>
        <name val="Calibri"/>
        <family val="2"/>
      </font>
      <fill>
        <patternFill>
          <bgColor rgb="FFFFC000"/>
        </patternFill>
      </fill>
    </dxf>
    <dxf>
      <font>
        <sz val="11"/>
        <color rgb="FF000000"/>
        <name val="Calibri"/>
        <family val="2"/>
      </font>
      <fill>
        <patternFill>
          <bgColor rgb="FF92D050"/>
        </patternFill>
      </fill>
    </dxf>
    <dxf>
      <font>
        <sz val="11"/>
        <color rgb="FF000000"/>
        <name val="Calibri"/>
        <family val="2"/>
      </font>
      <fill>
        <patternFill>
          <bgColor rgb="FFFF0000"/>
        </patternFill>
      </fill>
    </dxf>
    <dxf>
      <font>
        <sz val="11"/>
        <color rgb="FF000000"/>
        <name val="Calibri"/>
        <family val="2"/>
      </font>
      <fill>
        <patternFill>
          <bgColor rgb="FFFFC000"/>
        </patternFill>
      </fill>
    </dxf>
    <dxf>
      <font>
        <sz val="11"/>
        <color rgb="FF000000"/>
        <name val="Calibri"/>
        <family val="2"/>
      </font>
      <fill>
        <patternFill>
          <bgColor rgb="FF92D050"/>
        </patternFill>
      </fill>
    </dxf>
    <dxf>
      <font>
        <sz val="11"/>
        <color rgb="FF000000"/>
        <name val="Calibri"/>
        <family val="2"/>
      </font>
      <fill>
        <patternFill>
          <bgColor rgb="FFFF0000"/>
        </patternFill>
      </fill>
    </dxf>
    <dxf>
      <font>
        <sz val="11"/>
        <color rgb="FF000000"/>
        <name val="Calibri"/>
        <family val="2"/>
      </font>
      <fill>
        <patternFill>
          <bgColor rgb="FFFFC000"/>
        </patternFill>
      </fill>
    </dxf>
    <dxf>
      <font>
        <sz val="11"/>
        <color rgb="FF000000"/>
        <name val="Calibri"/>
        <family val="2"/>
      </font>
      <fill>
        <patternFill>
          <bgColor rgb="FF92D050"/>
        </patternFill>
      </fill>
    </dxf>
    <dxf>
      <font>
        <sz val="11"/>
        <color rgb="FF000000"/>
        <name val="Calibri"/>
        <family val="2"/>
      </font>
      <fill>
        <patternFill>
          <bgColor rgb="FFFF0000"/>
        </patternFill>
      </fill>
    </dxf>
    <dxf>
      <font>
        <sz val="11"/>
        <color rgb="FF000000"/>
        <name val="Calibri"/>
        <family val="2"/>
      </font>
      <fill>
        <patternFill>
          <bgColor rgb="FFFFC000"/>
        </patternFill>
      </fill>
    </dxf>
    <dxf>
      <font>
        <sz val="11"/>
        <color rgb="FF000000"/>
        <name val="Calibri"/>
        <family val="2"/>
      </font>
      <fill>
        <patternFill>
          <bgColor rgb="FF92D050"/>
        </patternFill>
      </fill>
    </dxf>
    <dxf>
      <font>
        <sz val="11"/>
        <color rgb="FF000000"/>
        <name val="Calibri"/>
        <family val="2"/>
      </font>
      <fill>
        <patternFill>
          <bgColor rgb="FFFF0000"/>
        </patternFill>
      </fill>
    </dxf>
    <dxf>
      <font>
        <sz val="11"/>
        <color rgb="FF000000"/>
        <name val="Calibri"/>
        <family val="2"/>
      </font>
      <fill>
        <patternFill>
          <bgColor rgb="FFFFC000"/>
        </patternFill>
      </fill>
    </dxf>
    <dxf>
      <font>
        <sz val="11"/>
        <color rgb="FF000000"/>
        <name val="Calibri"/>
        <family val="2"/>
      </font>
      <fill>
        <patternFill>
          <bgColor rgb="FF92D050"/>
        </patternFill>
      </fill>
    </dxf>
    <dxf>
      <font>
        <sz val="11"/>
        <color rgb="FF000000"/>
        <name val="Calibri"/>
        <family val="2"/>
      </font>
      <fill>
        <patternFill>
          <bgColor rgb="FFFF0000"/>
        </patternFill>
      </fill>
    </dxf>
    <dxf>
      <font>
        <sz val="11"/>
        <color rgb="FF000000"/>
        <name val="Calibri"/>
        <family val="2"/>
      </font>
      <fill>
        <patternFill>
          <bgColor rgb="FFFFC000"/>
        </patternFill>
      </fill>
    </dxf>
    <dxf>
      <font>
        <sz val="11"/>
        <color rgb="FF000000"/>
        <name val="Calibri"/>
        <family val="2"/>
      </font>
      <fill>
        <patternFill>
          <bgColor rgb="FF92D050"/>
        </patternFill>
      </fill>
    </dxf>
    <dxf>
      <font>
        <sz val="11"/>
        <color rgb="FF000000"/>
        <name val="Calibri"/>
        <family val="2"/>
      </font>
      <fill>
        <patternFill>
          <bgColor rgb="FFFF0000"/>
        </patternFill>
      </fill>
    </dxf>
    <dxf>
      <font>
        <sz val="11"/>
        <color rgb="FF000000"/>
        <name val="Calibri"/>
        <family val="2"/>
      </font>
      <fill>
        <patternFill>
          <bgColor rgb="FFFFC000"/>
        </patternFill>
      </fill>
    </dxf>
    <dxf>
      <font>
        <sz val="11"/>
        <color rgb="FF000000"/>
        <name val="Calibri"/>
        <family val="2"/>
      </font>
      <fill>
        <patternFill>
          <bgColor rgb="FF92D050"/>
        </patternFill>
      </fill>
    </dxf>
    <dxf>
      <font>
        <sz val="11"/>
        <color rgb="FF000000"/>
        <name val="Calibri"/>
        <family val="2"/>
      </font>
      <fill>
        <patternFill>
          <bgColor rgb="FFFF0000"/>
        </patternFill>
      </fill>
    </dxf>
    <dxf>
      <font>
        <sz val="11"/>
        <color rgb="FF000000"/>
        <name val="Calibri"/>
        <family val="2"/>
      </font>
      <fill>
        <patternFill>
          <bgColor rgb="FFFFC000"/>
        </patternFill>
      </fill>
    </dxf>
    <dxf>
      <font>
        <sz val="11"/>
        <color rgb="FF000000"/>
        <name val="Calibri"/>
        <family val="2"/>
      </font>
      <fill>
        <patternFill>
          <bgColor rgb="FF92D050"/>
        </patternFill>
      </fill>
    </dxf>
    <dxf>
      <font>
        <sz val="11"/>
        <color rgb="FF000000"/>
        <name val="Calibri"/>
        <family val="2"/>
      </font>
      <fill>
        <patternFill>
          <bgColor rgb="FFFF0000"/>
        </patternFill>
      </fill>
    </dxf>
    <dxf>
      <font>
        <sz val="11"/>
        <color rgb="FF000000"/>
        <name val="Calibri"/>
        <family val="2"/>
      </font>
      <fill>
        <patternFill>
          <bgColor rgb="FFFFC000"/>
        </patternFill>
      </fill>
    </dxf>
    <dxf>
      <font>
        <sz val="11"/>
        <color rgb="FF000000"/>
        <name val="Calibri"/>
        <family val="2"/>
      </font>
      <fill>
        <patternFill>
          <bgColor rgb="FF92D050"/>
        </patternFill>
      </fill>
    </dxf>
    <dxf>
      <font>
        <sz val="11"/>
        <color rgb="FF000000"/>
        <name val="Calibri"/>
        <family val="2"/>
      </font>
      <fill>
        <patternFill>
          <bgColor rgb="FFFF0000"/>
        </patternFill>
      </fill>
    </dxf>
    <dxf>
      <font>
        <sz val="11"/>
        <color rgb="FF000000"/>
        <name val="Calibri"/>
        <family val="2"/>
      </font>
      <fill>
        <patternFill>
          <bgColor rgb="FFFFC000"/>
        </patternFill>
      </fill>
    </dxf>
    <dxf>
      <font>
        <sz val="11"/>
        <color rgb="FF000000"/>
        <name val="Calibri"/>
        <family val="2"/>
      </font>
      <fill>
        <patternFill>
          <bgColor rgb="FF92D050"/>
        </patternFill>
      </fill>
    </dxf>
    <dxf>
      <font>
        <sz val="11"/>
        <color rgb="FF000000"/>
        <name val="Calibri"/>
        <family val="2"/>
      </font>
      <fill>
        <patternFill>
          <bgColor rgb="FFFF0000"/>
        </patternFill>
      </fill>
    </dxf>
    <dxf>
      <font>
        <sz val="11"/>
        <color rgb="FF000000"/>
        <name val="Calibri"/>
        <family val="2"/>
      </font>
      <fill>
        <patternFill>
          <bgColor rgb="FFFFC000"/>
        </patternFill>
      </fill>
    </dxf>
    <dxf>
      <font>
        <sz val="11"/>
        <color rgb="FF000000"/>
        <name val="Calibri"/>
        <family val="2"/>
      </font>
      <fill>
        <patternFill>
          <bgColor rgb="FF92D050"/>
        </patternFill>
      </fill>
    </dxf>
    <dxf>
      <font>
        <sz val="11"/>
        <color rgb="FF000000"/>
        <name val="Calibri"/>
        <family val="2"/>
      </font>
      <fill>
        <patternFill>
          <bgColor rgb="FFFF0000"/>
        </patternFill>
      </fill>
    </dxf>
    <dxf>
      <font>
        <sz val="11"/>
        <color rgb="FF000000"/>
        <name val="Calibri"/>
        <family val="2"/>
      </font>
      <fill>
        <patternFill>
          <bgColor rgb="FFFFC000"/>
        </patternFill>
      </fill>
    </dxf>
    <dxf>
      <font>
        <sz val="11"/>
        <color rgb="FF000000"/>
        <name val="Calibri"/>
        <family val="2"/>
      </font>
      <fill>
        <patternFill>
          <bgColor rgb="FF92D050"/>
        </patternFill>
      </fill>
    </dxf>
    <dxf>
      <font>
        <sz val="11"/>
        <color rgb="FF000000"/>
        <name val="Calibri"/>
        <family val="2"/>
      </font>
      <fill>
        <patternFill>
          <bgColor rgb="FFFF0000"/>
        </patternFill>
      </fill>
    </dxf>
    <dxf>
      <font>
        <sz val="11"/>
        <color rgb="FF000000"/>
        <name val="Calibri"/>
        <family val="2"/>
      </font>
      <fill>
        <patternFill>
          <bgColor rgb="FFFFC000"/>
        </patternFill>
      </fill>
    </dxf>
    <dxf>
      <font>
        <sz val="11"/>
        <color rgb="FF000000"/>
        <name val="Calibri"/>
        <family val="2"/>
      </font>
      <fill>
        <patternFill>
          <bgColor rgb="FF92D050"/>
        </patternFill>
      </fill>
    </dxf>
    <dxf>
      <font>
        <sz val="11"/>
        <color rgb="FF000000"/>
        <name val="Calibri"/>
        <family val="2"/>
      </font>
      <fill>
        <patternFill>
          <bgColor rgb="FFFF0000"/>
        </patternFill>
      </fill>
    </dxf>
    <dxf>
      <font>
        <sz val="11"/>
        <color rgb="FF000000"/>
        <name val="Calibri"/>
        <family val="2"/>
      </font>
      <fill>
        <patternFill>
          <bgColor rgb="FFFFC000"/>
        </patternFill>
      </fill>
    </dxf>
    <dxf>
      <font>
        <sz val="11"/>
        <color rgb="FF000000"/>
        <name val="Calibri"/>
        <family val="2"/>
      </font>
      <fill>
        <patternFill>
          <bgColor rgb="FF92D050"/>
        </patternFill>
      </fill>
    </dxf>
    <dxf>
      <font>
        <sz val="11"/>
        <color rgb="FF000000"/>
        <name val="Calibri"/>
        <family val="2"/>
      </font>
      <fill>
        <patternFill>
          <bgColor rgb="FFFF0000"/>
        </patternFill>
      </fill>
    </dxf>
    <dxf>
      <font>
        <sz val="11"/>
        <color rgb="FF000000"/>
        <name val="Calibri"/>
        <family val="2"/>
      </font>
      <fill>
        <patternFill>
          <bgColor rgb="FFFFC000"/>
        </patternFill>
      </fill>
    </dxf>
    <dxf>
      <font>
        <sz val="11"/>
        <color rgb="FF000000"/>
        <name val="Calibri"/>
        <family val="2"/>
      </font>
      <fill>
        <patternFill>
          <bgColor rgb="FF92D050"/>
        </patternFill>
      </fill>
    </dxf>
    <dxf>
      <font>
        <sz val="11"/>
        <color rgb="FF000000"/>
        <name val="Calibri"/>
        <family val="2"/>
      </font>
      <fill>
        <patternFill>
          <bgColor rgb="FFFF0000"/>
        </patternFill>
      </fill>
    </dxf>
    <dxf>
      <font>
        <sz val="11"/>
        <color rgb="FF000000"/>
        <name val="Calibri"/>
        <family val="2"/>
      </font>
      <fill>
        <patternFill>
          <bgColor rgb="FFFFC000"/>
        </patternFill>
      </fill>
    </dxf>
    <dxf>
      <font>
        <sz val="11"/>
        <color rgb="FF000000"/>
        <name val="Calibri"/>
        <family val="2"/>
      </font>
      <fill>
        <patternFill>
          <bgColor rgb="FF92D050"/>
        </patternFill>
      </fill>
    </dxf>
    <dxf>
      <font>
        <sz val="11"/>
        <color rgb="FF000000"/>
        <name val="Calibri"/>
        <family val="2"/>
      </font>
      <fill>
        <patternFill>
          <bgColor rgb="FFFF0000"/>
        </patternFill>
      </fill>
    </dxf>
    <dxf>
      <font>
        <sz val="11"/>
        <color rgb="FF000000"/>
        <name val="Calibri"/>
        <family val="2"/>
      </font>
      <fill>
        <patternFill>
          <bgColor rgb="FFFFC000"/>
        </patternFill>
      </fill>
    </dxf>
    <dxf>
      <font>
        <sz val="11"/>
        <color rgb="FF000000"/>
        <name val="Calibri"/>
        <family val="2"/>
      </font>
      <fill>
        <patternFill>
          <bgColor rgb="FF92D050"/>
        </patternFill>
      </fill>
    </dxf>
    <dxf>
      <font>
        <sz val="11"/>
        <color rgb="FF000000"/>
        <name val="Calibri"/>
        <family val="2"/>
      </font>
      <fill>
        <patternFill>
          <bgColor rgb="FFFF0000"/>
        </patternFill>
      </fill>
    </dxf>
    <dxf>
      <font>
        <sz val="11"/>
        <color rgb="FF000000"/>
        <name val="Calibri"/>
        <family val="2"/>
      </font>
      <fill>
        <patternFill>
          <bgColor rgb="FFFFC000"/>
        </patternFill>
      </fill>
    </dxf>
    <dxf>
      <font>
        <sz val="11"/>
        <color rgb="FF000000"/>
        <name val="Calibri"/>
        <family val="2"/>
      </font>
      <fill>
        <patternFill>
          <bgColor rgb="FF92D050"/>
        </patternFill>
      </fill>
    </dxf>
    <dxf>
      <font>
        <sz val="11"/>
        <color rgb="FF000000"/>
        <name val="Calibri"/>
        <family val="2"/>
      </font>
      <fill>
        <patternFill>
          <bgColor rgb="FFFF0000"/>
        </patternFill>
      </fill>
    </dxf>
    <dxf>
      <font>
        <sz val="11"/>
        <color rgb="FF000000"/>
        <name val="Calibri"/>
        <family val="2"/>
      </font>
      <fill>
        <patternFill>
          <bgColor rgb="FFFFC000"/>
        </patternFill>
      </fill>
    </dxf>
    <dxf>
      <font>
        <sz val="11"/>
        <color rgb="FF000000"/>
        <name val="Calibri"/>
        <family val="2"/>
      </font>
      <fill>
        <patternFill>
          <bgColor rgb="FF92D050"/>
        </patternFill>
      </fill>
    </dxf>
    <dxf>
      <font>
        <sz val="11"/>
        <color rgb="FF000000"/>
        <name val="Calibri"/>
        <family val="2"/>
      </font>
      <fill>
        <patternFill>
          <bgColor rgb="FFFF0000"/>
        </patternFill>
      </fill>
    </dxf>
    <dxf>
      <font>
        <sz val="11"/>
        <color rgb="FF000000"/>
        <name val="Calibri"/>
        <family val="2"/>
      </font>
      <fill>
        <patternFill>
          <bgColor rgb="FFFFC000"/>
        </patternFill>
      </fill>
    </dxf>
    <dxf>
      <font>
        <sz val="11"/>
        <color rgb="FF000000"/>
        <name val="Calibri"/>
        <family val="2"/>
      </font>
      <fill>
        <patternFill>
          <bgColor rgb="FF92D050"/>
        </patternFill>
      </fill>
    </dxf>
    <dxf>
      <font>
        <sz val="11"/>
        <color rgb="FF000000"/>
        <name val="Calibri"/>
        <family val="2"/>
      </font>
      <fill>
        <patternFill>
          <bgColor rgb="FFFF0000"/>
        </patternFill>
      </fill>
    </dxf>
    <dxf>
      <font>
        <sz val="11"/>
        <color rgb="FF000000"/>
        <name val="Calibri"/>
        <family val="2"/>
      </font>
      <fill>
        <patternFill>
          <bgColor rgb="FFFFC000"/>
        </patternFill>
      </fill>
    </dxf>
    <dxf>
      <font>
        <sz val="11"/>
        <color rgb="FF000000"/>
        <name val="Calibri"/>
        <family val="2"/>
      </font>
      <fill>
        <patternFill>
          <bgColor rgb="FF92D050"/>
        </patternFill>
      </fill>
    </dxf>
    <dxf>
      <font>
        <sz val="11"/>
        <color rgb="FF000000"/>
        <name val="Calibri"/>
        <family val="2"/>
      </font>
      <fill>
        <patternFill>
          <bgColor rgb="FFFF0000"/>
        </patternFill>
      </fill>
    </dxf>
    <dxf>
      <font>
        <sz val="11"/>
        <color rgb="FF000000"/>
        <name val="Calibri"/>
        <family val="2"/>
      </font>
      <fill>
        <patternFill>
          <bgColor rgb="FFFFC000"/>
        </patternFill>
      </fill>
    </dxf>
    <dxf>
      <font>
        <sz val="11"/>
        <color rgb="FF000000"/>
        <name val="Calibri"/>
        <family val="2"/>
      </font>
      <fill>
        <patternFill>
          <bgColor rgb="FF92D050"/>
        </patternFill>
      </fill>
    </dxf>
    <dxf>
      <font>
        <sz val="11"/>
        <color rgb="FF000000"/>
        <name val="Calibri"/>
        <family val="2"/>
      </font>
      <fill>
        <patternFill>
          <bgColor rgb="FFFF0000"/>
        </patternFill>
      </fill>
    </dxf>
    <dxf>
      <font>
        <sz val="11"/>
        <color rgb="FF000000"/>
        <name val="Calibri"/>
        <family val="2"/>
      </font>
      <fill>
        <patternFill>
          <bgColor rgb="FFFFC000"/>
        </patternFill>
      </fill>
    </dxf>
    <dxf>
      <font>
        <sz val="11"/>
        <color rgb="FF000000"/>
        <name val="Calibri"/>
        <family val="2"/>
      </font>
      <fill>
        <patternFill>
          <bgColor rgb="FF92D050"/>
        </patternFill>
      </fill>
    </dxf>
    <dxf>
      <font>
        <sz val="11"/>
        <color rgb="FF000000"/>
        <name val="Calibri"/>
        <family val="2"/>
      </font>
      <fill>
        <patternFill>
          <bgColor rgb="FFFF0000"/>
        </patternFill>
      </fill>
    </dxf>
    <dxf>
      <font>
        <sz val="11"/>
        <color rgb="FF000000"/>
        <name val="Calibri"/>
        <family val="2"/>
      </font>
      <fill>
        <patternFill>
          <bgColor rgb="FFFFC000"/>
        </patternFill>
      </fill>
    </dxf>
    <dxf>
      <font>
        <sz val="11"/>
        <color rgb="FF000000"/>
        <name val="Calibri"/>
        <family val="2"/>
      </font>
      <fill>
        <patternFill>
          <bgColor rgb="FF92D050"/>
        </patternFill>
      </fill>
    </dxf>
    <dxf>
      <font>
        <sz val="11"/>
        <color rgb="FF000000"/>
        <name val="Calibri"/>
        <family val="2"/>
      </font>
      <fill>
        <patternFill>
          <bgColor rgb="FFFF0000"/>
        </patternFill>
      </fill>
    </dxf>
    <dxf>
      <font>
        <sz val="11"/>
        <color rgb="FF000000"/>
        <name val="Calibri"/>
        <family val="2"/>
      </font>
      <fill>
        <patternFill>
          <bgColor rgb="FFFFC000"/>
        </patternFill>
      </fill>
    </dxf>
    <dxf>
      <font>
        <sz val="11"/>
        <color rgb="FF000000"/>
        <name val="Calibri"/>
        <family val="2"/>
      </font>
      <fill>
        <patternFill>
          <bgColor rgb="FF92D050"/>
        </patternFill>
      </fill>
    </dxf>
    <dxf>
      <font>
        <sz val="11"/>
        <color rgb="FF000000"/>
        <name val="Calibri"/>
        <family val="2"/>
      </font>
      <fill>
        <patternFill>
          <bgColor rgb="FFFF0000"/>
        </patternFill>
      </fill>
    </dxf>
    <dxf>
      <font>
        <sz val="11"/>
        <color rgb="FF000000"/>
        <name val="Calibri"/>
        <family val="2"/>
      </font>
      <fill>
        <patternFill>
          <bgColor rgb="FFFFC000"/>
        </patternFill>
      </fill>
    </dxf>
    <dxf>
      <font>
        <sz val="11"/>
        <color rgb="FF000000"/>
        <name val="Calibri"/>
        <family val="2"/>
      </font>
      <fill>
        <patternFill>
          <bgColor rgb="FF92D050"/>
        </patternFill>
      </fill>
    </dxf>
    <dxf>
      <font>
        <sz val="11"/>
        <color rgb="FF000000"/>
        <name val="Calibri"/>
        <family val="2"/>
      </font>
      <fill>
        <patternFill>
          <bgColor rgb="FFFF0000"/>
        </patternFill>
      </fill>
    </dxf>
    <dxf>
      <font>
        <sz val="11"/>
        <color rgb="FF000000"/>
        <name val="Calibri"/>
        <family val="2"/>
      </font>
      <fill>
        <patternFill>
          <bgColor rgb="FFFFC000"/>
        </patternFill>
      </fill>
    </dxf>
    <dxf>
      <font>
        <sz val="11"/>
        <color rgb="FFFFFFFF"/>
        <name val="Calibri"/>
        <family val="2"/>
      </font>
      <fill>
        <patternFill>
          <bgColor rgb="FFFF0000"/>
        </patternFill>
      </fill>
    </dxf>
    <dxf>
      <font>
        <strike val="0"/>
        <sz val="11"/>
        <color rgb="FFFFFFFF"/>
        <name val="Calibri"/>
        <family val="2"/>
      </font>
      <fill>
        <patternFill>
          <bgColor rgb="FF00FF00"/>
        </patternFill>
      </fill>
    </dxf>
    <dxf>
      <font>
        <b val="0"/>
        <sz val="11"/>
        <color rgb="FF000000"/>
        <name val="Calibri"/>
        <family val="2"/>
      </font>
      <fill>
        <patternFill>
          <bgColor rgb="FF993300"/>
        </patternFill>
      </fill>
    </dxf>
    <dxf>
      <font>
        <b val="0"/>
        <strike val="0"/>
        <sz val="11"/>
        <color rgb="FF000000"/>
        <name val="Calibri"/>
        <family val="2"/>
      </font>
      <fill>
        <patternFill>
          <bgColor rgb="FF33CCCC"/>
        </patternFill>
      </fill>
    </dxf>
    <dxf>
      <font>
        <sz val="11"/>
        <color rgb="FFFFFFFF"/>
        <name val="Calibri"/>
        <family val="2"/>
      </font>
      <fill>
        <patternFill>
          <bgColor rgb="FFFF0000"/>
        </patternFill>
      </fill>
    </dxf>
    <dxf>
      <font>
        <strike val="0"/>
        <sz val="11"/>
        <color rgb="FFFFFFFF"/>
        <name val="Calibri"/>
        <family val="2"/>
      </font>
      <fill>
        <patternFill>
          <bgColor rgb="FF00FF00"/>
        </patternFill>
      </fill>
    </dxf>
    <dxf>
      <font>
        <sz val="11"/>
        <color rgb="FFFFFFFF"/>
        <name val="Calibri"/>
        <family val="2"/>
      </font>
      <fill>
        <patternFill>
          <bgColor rgb="FFFF0000"/>
        </patternFill>
      </fill>
    </dxf>
    <dxf>
      <font>
        <strike val="0"/>
        <sz val="11"/>
        <color rgb="FFFFFFFF"/>
        <name val="Calibri"/>
        <family val="2"/>
      </font>
      <fill>
        <patternFill>
          <bgColor rgb="FF00FF00"/>
        </patternFill>
      </fill>
    </dxf>
    <dxf>
      <font>
        <b val="0"/>
        <sz val="11"/>
        <color rgb="FF000000"/>
        <name val="Calibri"/>
        <family val="2"/>
      </font>
      <fill>
        <patternFill>
          <bgColor rgb="FF993300"/>
        </patternFill>
      </fill>
    </dxf>
    <dxf>
      <font>
        <b val="0"/>
        <strike val="0"/>
        <sz val="11"/>
        <color rgb="FF000000"/>
        <name val="Calibri"/>
        <family val="2"/>
      </font>
      <fill>
        <patternFill>
          <bgColor rgb="FF33CCCC"/>
        </patternFill>
      </fill>
    </dxf>
    <dxf>
      <font>
        <sz val="11"/>
        <color rgb="FFFFFFFF"/>
        <name val="Calibri"/>
        <family val="2"/>
      </font>
      <fill>
        <patternFill>
          <bgColor rgb="FFFF0000"/>
        </patternFill>
      </fill>
    </dxf>
    <dxf>
      <font>
        <strike val="0"/>
        <sz val="11"/>
        <color rgb="FFFFFFFF"/>
        <name val="Calibri"/>
        <family val="2"/>
      </font>
      <fill>
        <patternFill>
          <bgColor rgb="FF00FF00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C00000"/>
      <rgbColor rgb="FF008000"/>
      <rgbColor rgb="FF000080"/>
      <rgbColor rgb="FF808000"/>
      <rgbColor rgb="FF800080"/>
      <rgbColor rgb="FF008080"/>
      <rgbColor rgb="FFBFBFBF"/>
      <rgbColor rgb="FF808080"/>
      <rgbColor rgb="FF9999FF"/>
      <rgbColor rgb="FF993366"/>
      <rgbColor rgb="FFFFFFCC"/>
      <rgbColor rgb="FFF2F2F2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EEB7"/>
      <rgbColor rgb="FF93CDDD"/>
      <rgbColor rgb="FFFF8F8F"/>
      <rgbColor rgb="FFD99694"/>
      <rgbColor rgb="FFFFCC99"/>
      <rgbColor rgb="FF3366FF"/>
      <rgbColor rgb="FF33CCCC"/>
      <rgbColor rgb="FF92D050"/>
      <rgbColor rgb="FFFFC0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le1" displayName="Tabelle1" ref="A2:AK58" totalsRowShown="0">
  <tableColumns count="37">
    <tableColumn id="1" xr3:uid="{00000000-0010-0000-0000-000001000000}" name="Commune"/>
    <tableColumn id="2" xr3:uid="{00000000-0010-0000-0000-000002000000}" name="Type de bibliothèque"/>
    <tableColumn id="3" xr3:uid="{00000000-0010-0000-0000-000003000000}" name="BVR"/>
    <tableColumn id="4" xr3:uid="{00000000-0010-0000-0000-000004000000}" name="Population"/>
    <tableColumn id="5" xr3:uid="{00000000-0010-0000-0000-000005000000}" name="Elèves"/>
    <tableColumn id="6" xr3:uid="{00000000-0010-0000-0000-000006000000}" name="Niveau de la bibliothèque"/>
    <tableColumn id="7" xr3:uid="{00000000-0010-0000-0000-000007000000}" name="Lecteur inscrit"/>
    <tableColumn id="8" xr3:uid="{00000000-0010-0000-0000-000008000000}" name="Lecteures actives"/>
    <tableColumn id="9" xr3:uid="{00000000-0010-0000-0000-000009000000}" name="Nbr de collaborateur (sans resp.)"/>
    <tableColumn id="10" xr3:uid="{00000000-0010-0000-0000-00000A000000}" name="Nbre d'heures de formation suivie par le responsable"/>
    <tableColumn id="11" xr3:uid="{00000000-0010-0000-0000-00000B000000}" name="Minimum d'heures de formation à suivre par le responsable"/>
    <tableColumn id="12" xr3:uid="{00000000-0010-0000-0000-00000C000000}" name="Nbre de formations suivie par collaborateur"/>
    <tableColumn id="13" xr3:uid="{00000000-0010-0000-0000-00000D000000}" name="Nbre d'action environnementale"/>
    <tableColumn id="14" xr3:uid="{00000000-0010-0000-0000-00000E000000}" name="Taux de renouvellement des collections"/>
    <tableColumn id="15" xr3:uid="{00000000-0010-0000-0000-00000F000000}" name="Nbre d'actions en médiation culturelle"/>
    <tableColumn id="16" xr3:uid="{00000000-0010-0000-0000-000010000000}" name="Dépot des documents obligatoires sur SharePoint"/>
    <tableColumn id="17" xr3:uid="{00000000-0010-0000-0000-000011000000}" name="Taux des notices importées"/>
    <tableColumn id="18" xr3:uid="{00000000-0010-0000-0000-000012000000}" name="Nbre de rencontres avec les autorités"/>
    <tableColumn id="19" xr3:uid="{00000000-0010-0000-0000-000013000000}" name="Nbre de séances avec le personnel"/>
    <tableColumn id="20" xr3:uid="{00000000-0010-0000-0000-000014000000}" name="​Frais d'acquisition par membre de la population cible"/>
    <tableColumn id="21" xr3:uid="{00000000-0010-0000-0000-000015000000}" name="​Score de la check-list logistique"/>
    <tableColumn id="22" xr3:uid="{00000000-0010-0000-0000-000016000000}" name="Taux de rotation des collections"/>
    <tableColumn id="23" xr3:uid="{00000000-0010-0000-0000-000017000000}" name="Nbre de prêt par année"/>
    <tableColumn id="24" xr3:uid="{00000000-0010-0000-0000-000018000000}" name="Nbre de prêt par membre de la population cible"/>
    <tableColumn id="25" xr3:uid="{00000000-0010-0000-0000-000019000000}" name="Fréquentation par membre de la population _x000a_cible"/>
    <tableColumn id="26" xr3:uid="{00000000-0010-0000-0000-00001A000000}" name="​Taux de pénétration"/>
    <tableColumn id="27" xr3:uid="{00000000-0010-0000-0000-00001B000000}" name="Taux de renouvellement des lecteurs"/>
    <tableColumn id="28" xr3:uid="{00000000-0010-0000-0000-00001C000000}" name="Nbre de visites guidées ou formations"/>
    <tableColumn id="29" xr3:uid="{00000000-0010-0000-0000-00001D000000}" name="Taux de participation à des formations ou animations pour des classes"/>
    <tableColumn id="30" xr3:uid="{00000000-0010-0000-0000-00001E000000}" name="Temps de travail hebdomadaire"/>
    <tableColumn id="31" xr3:uid="{00000000-0010-0000-0000-00001F000000}" name="Taux de travail du responsable"/>
    <tableColumn id="32" xr3:uid="{00000000-0010-0000-0000-000020000000}" name="Niveau de formation du responsable"/>
    <tableColumn id="33" xr3:uid="{00000000-0010-0000-0000-000021000000}" name="Surface de la bibliothèque"/>
    <tableColumn id="34" xr3:uid="{00000000-0010-0000-0000-000022000000}" name="Taille de la collection"/>
    <tableColumn id="35" xr3:uid="{00000000-0010-0000-0000-000023000000}" name="Jours d'ouverture hebdomadaire au public"/>
    <tableColumn id="36" xr3:uid="{00000000-0010-0000-0000-000024000000}" name="Heures d'ouverture hebdomadaire"/>
    <tableColumn id="37" xr3:uid="{00000000-0010-0000-0000-000025000000}" name="Prêt et conseil (heures) pour bibliothèques scolaires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J51"/>
  <sheetViews>
    <sheetView showGridLines="0" zoomScaleNormal="100" workbookViewId="0">
      <pane xSplit="3" ySplit="2" topLeftCell="D3" activePane="bottomRight" state="frozen"/>
      <selection pane="bottomRight"/>
      <selection pane="bottomLeft" activeCell="A3" sqref="A3"/>
      <selection pane="topRight" activeCell="D1" sqref="D1"/>
    </sheetView>
  </sheetViews>
  <sheetFormatPr defaultColWidth="11.42578125" defaultRowHeight="13.9"/>
  <cols>
    <col min="1" max="1" width="16.42578125" style="1" customWidth="1"/>
    <col min="2" max="2" width="11.42578125" style="1"/>
    <col min="3" max="3" width="14.85546875" style="1" customWidth="1"/>
    <col min="4" max="4" width="15.28515625" style="1" customWidth="1"/>
    <col min="5" max="7" width="11.42578125" style="1"/>
    <col min="8" max="8" width="18.42578125" style="1" customWidth="1"/>
    <col min="9" max="9" width="13.7109375" style="1" customWidth="1"/>
    <col min="10" max="10" width="12.85546875" style="1" customWidth="1"/>
    <col min="11" max="1024" width="11.42578125" style="1"/>
  </cols>
  <sheetData>
    <row r="1" spans="1:20" ht="87" customHeight="1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</row>
    <row r="2" spans="1:20" s="11" customFormat="1" ht="74.25" customHeight="1">
      <c r="A2" s="2" t="s">
        <v>20</v>
      </c>
      <c r="B2" s="3" t="s">
        <v>21</v>
      </c>
      <c r="C2" s="3" t="s">
        <v>22</v>
      </c>
      <c r="D2" s="3" t="s">
        <v>23</v>
      </c>
      <c r="E2" s="4" t="s">
        <v>24</v>
      </c>
      <c r="F2" s="5" t="s">
        <v>25</v>
      </c>
      <c r="G2" s="5" t="s">
        <v>26</v>
      </c>
      <c r="H2" s="5" t="s">
        <v>27</v>
      </c>
      <c r="I2" s="5" t="s">
        <v>28</v>
      </c>
      <c r="J2" s="3" t="s">
        <v>29</v>
      </c>
      <c r="K2" s="5" t="s">
        <v>30</v>
      </c>
      <c r="L2" s="6" t="s">
        <v>31</v>
      </c>
      <c r="M2" s="7" t="s">
        <v>32</v>
      </c>
      <c r="N2" s="8" t="s">
        <v>33</v>
      </c>
      <c r="O2" s="5" t="s">
        <v>34</v>
      </c>
      <c r="P2" s="6" t="s">
        <v>35</v>
      </c>
      <c r="Q2" s="8" t="s">
        <v>36</v>
      </c>
      <c r="R2" s="9" t="s">
        <v>37</v>
      </c>
      <c r="S2" s="10" t="s">
        <v>38</v>
      </c>
      <c r="T2" s="8" t="s">
        <v>39</v>
      </c>
    </row>
    <row r="3" spans="1:20">
      <c r="A3" s="12" t="s">
        <v>40</v>
      </c>
      <c r="B3" s="13">
        <v>2700</v>
      </c>
      <c r="C3" s="13">
        <v>270</v>
      </c>
      <c r="D3" s="14">
        <v>30</v>
      </c>
      <c r="E3" s="15">
        <v>4.10111111111111</v>
      </c>
      <c r="F3" s="16">
        <v>991</v>
      </c>
      <c r="G3" s="16">
        <v>403</v>
      </c>
      <c r="H3" s="16">
        <v>58</v>
      </c>
      <c r="I3" s="16">
        <v>3500</v>
      </c>
      <c r="J3" s="14">
        <v>1</v>
      </c>
      <c r="K3" s="16">
        <v>0</v>
      </c>
      <c r="L3" s="15">
        <v>1.1000000000000001</v>
      </c>
      <c r="M3" s="17">
        <v>0.14913580246913599</v>
      </c>
      <c r="N3" s="16">
        <v>9949</v>
      </c>
      <c r="O3" s="16">
        <v>604</v>
      </c>
      <c r="P3" s="15">
        <v>1.1129761785104</v>
      </c>
      <c r="Q3" s="16">
        <v>11073</v>
      </c>
      <c r="R3" s="18">
        <v>7.7814569536423794E-2</v>
      </c>
      <c r="S3" s="16">
        <v>58</v>
      </c>
      <c r="T3" s="16">
        <v>60</v>
      </c>
    </row>
    <row r="4" spans="1:20">
      <c r="A4" s="12" t="s">
        <v>41</v>
      </c>
      <c r="B4" s="13">
        <v>3529</v>
      </c>
      <c r="C4" s="13">
        <v>368</v>
      </c>
      <c r="D4" s="14">
        <v>21</v>
      </c>
      <c r="E4" s="15">
        <v>8.6242561632190409</v>
      </c>
      <c r="F4" s="16">
        <v>1391</v>
      </c>
      <c r="G4" s="16">
        <v>588</v>
      </c>
      <c r="H4" s="16">
        <v>86</v>
      </c>
      <c r="I4" s="16">
        <v>12828</v>
      </c>
      <c r="J4" s="14">
        <v>1</v>
      </c>
      <c r="K4" s="16">
        <v>0</v>
      </c>
      <c r="L4" s="15">
        <v>1.3</v>
      </c>
      <c r="M4" s="17">
        <v>0.17858694977339001</v>
      </c>
      <c r="N4" s="16">
        <v>12478</v>
      </c>
      <c r="O4" s="16">
        <v>958.83333333333303</v>
      </c>
      <c r="P4" s="15">
        <v>2.4390928033338701</v>
      </c>
      <c r="Q4" s="16">
        <v>30435</v>
      </c>
      <c r="R4" s="17">
        <v>0.05</v>
      </c>
      <c r="S4" s="16">
        <v>55</v>
      </c>
      <c r="T4" s="16">
        <v>466</v>
      </c>
    </row>
    <row r="5" spans="1:20">
      <c r="A5" s="12" t="s">
        <v>42</v>
      </c>
      <c r="B5" s="13">
        <v>7718</v>
      </c>
      <c r="C5" s="13">
        <v>807</v>
      </c>
      <c r="D5" s="14">
        <v>3</v>
      </c>
      <c r="E5" s="15">
        <v>2.8294895050531199</v>
      </c>
      <c r="F5" s="16">
        <v>3539</v>
      </c>
      <c r="G5" s="16">
        <v>775</v>
      </c>
      <c r="H5" s="16">
        <v>170</v>
      </c>
      <c r="I5" s="16">
        <v>21128</v>
      </c>
      <c r="J5" s="14">
        <v>1</v>
      </c>
      <c r="K5" s="16">
        <v>0</v>
      </c>
      <c r="L5" s="15">
        <v>1.21</v>
      </c>
      <c r="M5" s="17">
        <v>0.11069514166595799</v>
      </c>
      <c r="N5" s="16">
        <v>12947</v>
      </c>
      <c r="O5" s="16">
        <v>1301</v>
      </c>
      <c r="P5" s="15">
        <v>1.6867227929249999</v>
      </c>
      <c r="Q5" s="16">
        <v>21838</v>
      </c>
      <c r="R5" s="17">
        <v>0.11</v>
      </c>
      <c r="S5" s="16">
        <v>28</v>
      </c>
      <c r="T5" s="16">
        <v>17</v>
      </c>
    </row>
    <row r="6" spans="1:20">
      <c r="A6" s="12" t="s">
        <v>43</v>
      </c>
      <c r="B6" s="13">
        <v>12312</v>
      </c>
      <c r="C6" s="13">
        <v>1013</v>
      </c>
      <c r="D6" s="14">
        <v>27</v>
      </c>
      <c r="E6" s="15">
        <v>17</v>
      </c>
      <c r="F6" s="16">
        <v>0</v>
      </c>
      <c r="G6" s="16">
        <v>0</v>
      </c>
      <c r="H6" s="16">
        <v>0</v>
      </c>
      <c r="I6" s="16">
        <v>104446</v>
      </c>
      <c r="J6" s="14">
        <v>5</v>
      </c>
      <c r="K6" s="16">
        <v>0</v>
      </c>
      <c r="L6" s="15">
        <v>1.1000000000000001</v>
      </c>
      <c r="M6" s="17">
        <v>0.43</v>
      </c>
      <c r="N6" s="16">
        <v>95864</v>
      </c>
      <c r="O6" s="16">
        <v>23</v>
      </c>
      <c r="P6" s="15">
        <v>2.19</v>
      </c>
      <c r="Q6" s="16">
        <v>209743</v>
      </c>
      <c r="R6" s="17">
        <v>0.14000000000000001</v>
      </c>
      <c r="S6" s="16">
        <v>63</v>
      </c>
      <c r="T6" s="16">
        <v>157</v>
      </c>
    </row>
    <row r="7" spans="1:20">
      <c r="A7" s="12" t="s">
        <v>44</v>
      </c>
      <c r="B7" s="13">
        <v>634</v>
      </c>
      <c r="C7" s="13"/>
      <c r="D7" s="14">
        <v>12</v>
      </c>
      <c r="E7" s="15">
        <v>6.1908517350157704</v>
      </c>
      <c r="F7" s="16">
        <v>634</v>
      </c>
      <c r="G7" s="16">
        <v>373</v>
      </c>
      <c r="H7" s="16">
        <v>273</v>
      </c>
      <c r="I7" s="16">
        <v>0</v>
      </c>
      <c r="J7" s="14">
        <v>0</v>
      </c>
      <c r="K7" s="16">
        <v>0</v>
      </c>
      <c r="L7" s="15">
        <v>1.55</v>
      </c>
      <c r="M7" s="17">
        <v>0.127434279705573</v>
      </c>
      <c r="N7" s="16">
        <v>7763</v>
      </c>
      <c r="O7" s="16">
        <v>403.96666666666698</v>
      </c>
      <c r="P7" s="15">
        <v>0.50560350380007701</v>
      </c>
      <c r="Q7" s="16">
        <v>3925</v>
      </c>
      <c r="R7" s="17">
        <v>0.8</v>
      </c>
      <c r="S7" s="16">
        <v>15</v>
      </c>
      <c r="T7" s="16">
        <v>60</v>
      </c>
    </row>
    <row r="8" spans="1:20">
      <c r="A8" s="12" t="s">
        <v>45</v>
      </c>
      <c r="B8" s="13">
        <v>652</v>
      </c>
      <c r="C8" s="13"/>
      <c r="D8" s="14">
        <v>29.5</v>
      </c>
      <c r="E8" s="15">
        <v>13.321044546851001</v>
      </c>
      <c r="F8" s="16">
        <v>651</v>
      </c>
      <c r="G8" s="16">
        <v>434</v>
      </c>
      <c r="H8" s="16">
        <v>125</v>
      </c>
      <c r="I8" s="16">
        <v>3800</v>
      </c>
      <c r="J8" s="14">
        <v>2</v>
      </c>
      <c r="K8" s="16">
        <v>0</v>
      </c>
      <c r="L8" s="15">
        <v>1.42</v>
      </c>
      <c r="M8" s="17">
        <v>0.18678955453148999</v>
      </c>
      <c r="N8" s="16">
        <v>8939</v>
      </c>
      <c r="O8" s="16">
        <v>608</v>
      </c>
      <c r="P8" s="15">
        <v>0.97013088712383899</v>
      </c>
      <c r="Q8" s="16">
        <v>8672</v>
      </c>
      <c r="R8" s="17">
        <v>0.02</v>
      </c>
      <c r="S8" s="16">
        <v>33</v>
      </c>
      <c r="T8" s="16">
        <v>510</v>
      </c>
    </row>
    <row r="9" spans="1:20">
      <c r="A9" s="12" t="s">
        <v>46</v>
      </c>
      <c r="B9" s="13">
        <v>688</v>
      </c>
      <c r="C9" s="13"/>
      <c r="D9" s="14">
        <v>7</v>
      </c>
      <c r="E9" s="15">
        <v>5.0188953488372103</v>
      </c>
      <c r="F9" s="16">
        <v>1659</v>
      </c>
      <c r="G9" s="16">
        <v>378</v>
      </c>
      <c r="H9" s="16">
        <v>204</v>
      </c>
      <c r="I9" s="16">
        <v>10000</v>
      </c>
      <c r="J9" s="14">
        <v>1</v>
      </c>
      <c r="K9" s="16">
        <v>0</v>
      </c>
      <c r="L9" s="15">
        <v>1.7</v>
      </c>
      <c r="M9" s="17">
        <v>4.1022222222222203E-2</v>
      </c>
      <c r="N9" s="16">
        <v>5364</v>
      </c>
      <c r="O9" s="16">
        <v>307.66666666666703</v>
      </c>
      <c r="P9" s="15">
        <v>0.64373601789709201</v>
      </c>
      <c r="Q9" s="16">
        <v>3453</v>
      </c>
      <c r="R9" s="17">
        <v>0.15</v>
      </c>
      <c r="S9" s="16">
        <v>6</v>
      </c>
      <c r="T9" s="16">
        <v>11</v>
      </c>
    </row>
    <row r="10" spans="1:20">
      <c r="A10" s="12" t="s">
        <v>47</v>
      </c>
      <c r="B10" s="13">
        <v>3225</v>
      </c>
      <c r="C10" s="13">
        <v>246</v>
      </c>
      <c r="D10" s="14">
        <v>23.6</v>
      </c>
      <c r="E10" s="15">
        <v>9.2629457364341103</v>
      </c>
      <c r="F10" s="16">
        <v>2358</v>
      </c>
      <c r="G10" s="16">
        <v>606</v>
      </c>
      <c r="H10" s="16">
        <v>77</v>
      </c>
      <c r="I10" s="16">
        <v>6865</v>
      </c>
      <c r="J10" s="14">
        <v>3</v>
      </c>
      <c r="K10" s="16">
        <v>0</v>
      </c>
      <c r="L10" s="15">
        <v>1.18</v>
      </c>
      <c r="M10" s="17">
        <v>0.29314627759072198</v>
      </c>
      <c r="N10" s="16">
        <v>17036</v>
      </c>
      <c r="O10" s="16">
        <v>1305.9666666666701</v>
      </c>
      <c r="P10" s="15">
        <v>1.75352195351021</v>
      </c>
      <c r="Q10" s="16">
        <v>29873</v>
      </c>
      <c r="R10" s="17">
        <v>0.22</v>
      </c>
      <c r="S10" s="16">
        <v>119</v>
      </c>
      <c r="T10" s="16">
        <v>189</v>
      </c>
    </row>
    <row r="11" spans="1:20">
      <c r="A11" s="12" t="s">
        <v>48</v>
      </c>
      <c r="B11" s="13">
        <v>3221</v>
      </c>
      <c r="C11" s="13">
        <v>246</v>
      </c>
      <c r="D11" s="14">
        <v>4.5</v>
      </c>
      <c r="E11" s="15">
        <v>10.160198696057099</v>
      </c>
      <c r="F11" s="16">
        <v>835</v>
      </c>
      <c r="G11" s="19">
        <v>538</v>
      </c>
      <c r="H11" s="16">
        <v>59</v>
      </c>
      <c r="I11" s="16">
        <v>5500</v>
      </c>
      <c r="J11" s="14">
        <v>3</v>
      </c>
      <c r="K11" s="16">
        <v>0</v>
      </c>
      <c r="L11" s="15">
        <v>1.43</v>
      </c>
      <c r="M11" s="17">
        <v>0.152774657380364</v>
      </c>
      <c r="N11" s="16">
        <v>10330</v>
      </c>
      <c r="O11" s="16">
        <v>680</v>
      </c>
      <c r="P11" s="15">
        <v>3.1680542110358201</v>
      </c>
      <c r="Q11" s="16">
        <v>32726</v>
      </c>
      <c r="R11" s="17">
        <v>0</v>
      </c>
      <c r="S11" s="16">
        <v>56</v>
      </c>
      <c r="T11" s="16">
        <v>84</v>
      </c>
    </row>
    <row r="12" spans="1:20">
      <c r="A12" s="12" t="s">
        <v>49</v>
      </c>
      <c r="B12" s="13">
        <v>1291</v>
      </c>
      <c r="C12" s="13">
        <v>87</v>
      </c>
      <c r="D12" s="14">
        <v>18.5</v>
      </c>
      <c r="E12" s="15">
        <v>3.6096049573973699</v>
      </c>
      <c r="F12" s="16">
        <v>294</v>
      </c>
      <c r="G12" s="16">
        <v>200</v>
      </c>
      <c r="H12" s="16">
        <v>35</v>
      </c>
      <c r="I12" s="16">
        <v>2200</v>
      </c>
      <c r="J12" s="14">
        <v>0</v>
      </c>
      <c r="K12" s="16">
        <v>0</v>
      </c>
      <c r="L12" s="15">
        <v>1.1200000000000001</v>
      </c>
      <c r="M12" s="17">
        <v>0.16159999999999999</v>
      </c>
      <c r="N12" s="16">
        <v>5380</v>
      </c>
      <c r="O12" s="16">
        <v>404</v>
      </c>
      <c r="P12" s="15">
        <v>0.86617100371747202</v>
      </c>
      <c r="Q12" s="16">
        <v>4660</v>
      </c>
      <c r="R12" s="17">
        <v>0.72</v>
      </c>
      <c r="S12" s="16">
        <v>18</v>
      </c>
      <c r="T12" s="16">
        <v>8</v>
      </c>
    </row>
    <row r="13" spans="1:20">
      <c r="A13" s="12" t="s">
        <v>50</v>
      </c>
      <c r="B13" s="13">
        <v>1415</v>
      </c>
      <c r="C13" s="13">
        <v>0</v>
      </c>
      <c r="D13" s="14">
        <v>6</v>
      </c>
      <c r="E13" s="15">
        <v>6.71</v>
      </c>
      <c r="F13" s="16">
        <v>588</v>
      </c>
      <c r="G13" s="16">
        <v>271</v>
      </c>
      <c r="H13" s="16">
        <v>42</v>
      </c>
      <c r="I13" s="16">
        <v>2369</v>
      </c>
      <c r="J13" s="14">
        <v>1</v>
      </c>
      <c r="K13" s="16">
        <v>0</v>
      </c>
      <c r="L13" s="15">
        <v>0</v>
      </c>
      <c r="M13" s="17">
        <v>0.23</v>
      </c>
      <c r="N13" s="16">
        <v>6654</v>
      </c>
      <c r="O13" s="16">
        <v>579</v>
      </c>
      <c r="P13" s="15">
        <v>1.41</v>
      </c>
      <c r="Q13" s="16">
        <v>9405</v>
      </c>
      <c r="R13" s="17">
        <v>0.19</v>
      </c>
      <c r="S13" s="16">
        <v>32</v>
      </c>
      <c r="T13" s="16">
        <v>45</v>
      </c>
    </row>
    <row r="14" spans="1:20">
      <c r="A14" s="12" t="s">
        <v>51</v>
      </c>
      <c r="B14" s="13">
        <v>7600</v>
      </c>
      <c r="C14" s="13">
        <v>1148</v>
      </c>
      <c r="D14" s="14">
        <v>15</v>
      </c>
      <c r="E14" s="15">
        <v>5.24960526315789</v>
      </c>
      <c r="F14" s="16">
        <v>3144</v>
      </c>
      <c r="G14" s="16">
        <v>1571</v>
      </c>
      <c r="H14" s="16">
        <v>153</v>
      </c>
      <c r="I14" s="16">
        <v>0</v>
      </c>
      <c r="J14" s="14">
        <v>4</v>
      </c>
      <c r="K14" s="16">
        <v>0</v>
      </c>
      <c r="L14" s="15">
        <v>0</v>
      </c>
      <c r="M14" s="17">
        <v>0.19825837081459299</v>
      </c>
      <c r="N14" s="16">
        <v>20601</v>
      </c>
      <c r="O14" s="16">
        <v>2644.7666666666701</v>
      </c>
      <c r="P14" s="15">
        <v>1.9366535605067701</v>
      </c>
      <c r="Q14" s="16">
        <v>39897</v>
      </c>
      <c r="R14" s="17">
        <v>0</v>
      </c>
      <c r="S14" s="16">
        <v>45</v>
      </c>
      <c r="T14" s="16">
        <v>33</v>
      </c>
    </row>
    <row r="15" spans="1:20">
      <c r="A15" s="12" t="s">
        <v>52</v>
      </c>
      <c r="B15" s="13">
        <v>14733</v>
      </c>
      <c r="C15" s="13">
        <v>0</v>
      </c>
      <c r="D15" s="14">
        <v>50</v>
      </c>
      <c r="E15" s="15">
        <v>3.3414104391502102</v>
      </c>
      <c r="F15" s="16">
        <v>4081</v>
      </c>
      <c r="G15" s="16">
        <v>1363</v>
      </c>
      <c r="H15" s="16">
        <v>304</v>
      </c>
      <c r="I15" s="16">
        <v>58300</v>
      </c>
      <c r="J15" s="14">
        <v>2</v>
      </c>
      <c r="K15" s="16">
        <v>0</v>
      </c>
      <c r="L15" s="15">
        <v>2.04</v>
      </c>
      <c r="M15" s="17">
        <v>0.194045114142854</v>
      </c>
      <c r="N15" s="16">
        <v>30760</v>
      </c>
      <c r="O15" s="16">
        <v>2858.86666666667</v>
      </c>
      <c r="P15" s="15">
        <v>1.6004226267880399</v>
      </c>
      <c r="Q15" s="16">
        <v>49229</v>
      </c>
      <c r="R15" s="17">
        <v>0.23</v>
      </c>
      <c r="S15" s="16">
        <v>48</v>
      </c>
      <c r="T15" s="16">
        <v>8</v>
      </c>
    </row>
    <row r="16" spans="1:20">
      <c r="A16" s="12" t="s">
        <v>53</v>
      </c>
      <c r="B16" s="13">
        <v>2614</v>
      </c>
      <c r="C16" s="13">
        <v>193</v>
      </c>
      <c r="D16" s="14">
        <v>8</v>
      </c>
      <c r="E16" s="15">
        <v>1</v>
      </c>
      <c r="F16" s="16" t="s">
        <v>54</v>
      </c>
      <c r="G16" s="16" t="s">
        <v>54</v>
      </c>
      <c r="H16" s="16" t="s">
        <v>54</v>
      </c>
      <c r="I16" s="16" t="s">
        <v>54</v>
      </c>
      <c r="J16" s="14">
        <v>1</v>
      </c>
      <c r="K16" s="16">
        <v>0</v>
      </c>
      <c r="L16" s="15">
        <v>1.2</v>
      </c>
      <c r="M16" s="17">
        <v>0.16</v>
      </c>
      <c r="N16" s="16">
        <v>3681</v>
      </c>
      <c r="O16" s="16">
        <v>558</v>
      </c>
      <c r="P16" s="15">
        <v>0.56999999999999995</v>
      </c>
      <c r="Q16" s="16">
        <v>2090</v>
      </c>
      <c r="R16" s="17">
        <v>0.42</v>
      </c>
      <c r="S16" s="16">
        <v>5</v>
      </c>
      <c r="T16" s="16">
        <v>3</v>
      </c>
    </row>
    <row r="17" spans="1:20">
      <c r="A17" s="12" t="s">
        <v>55</v>
      </c>
      <c r="B17" s="13">
        <v>2816</v>
      </c>
      <c r="C17" s="13">
        <v>281</v>
      </c>
      <c r="D17" s="14">
        <v>25</v>
      </c>
      <c r="E17" s="15">
        <v>10.551846590909101</v>
      </c>
      <c r="F17" s="16">
        <v>1279</v>
      </c>
      <c r="G17" s="16">
        <v>533</v>
      </c>
      <c r="H17" s="16">
        <v>74</v>
      </c>
      <c r="I17" s="16">
        <v>8571</v>
      </c>
      <c r="J17" s="14">
        <v>1</v>
      </c>
      <c r="K17" s="16">
        <v>0</v>
      </c>
      <c r="L17" s="15">
        <v>1.08</v>
      </c>
      <c r="M17" s="17">
        <v>0.16983337281844699</v>
      </c>
      <c r="N17" s="16">
        <v>12965</v>
      </c>
      <c r="O17" s="16">
        <v>716.86666666666702</v>
      </c>
      <c r="P17" s="15">
        <v>2.2918627072888502</v>
      </c>
      <c r="Q17" s="16">
        <v>29714</v>
      </c>
      <c r="R17" s="17">
        <v>0.42</v>
      </c>
      <c r="S17" s="16">
        <v>110</v>
      </c>
      <c r="T17" s="16">
        <v>118</v>
      </c>
    </row>
    <row r="18" spans="1:20">
      <c r="A18" s="12" t="s">
        <v>56</v>
      </c>
      <c r="B18" s="13">
        <v>2995</v>
      </c>
      <c r="C18" s="13">
        <v>828</v>
      </c>
      <c r="D18" s="20">
        <v>8.5</v>
      </c>
      <c r="E18" s="20">
        <v>2.5873638344226602</v>
      </c>
      <c r="F18" s="21">
        <v>992</v>
      </c>
      <c r="G18" s="21">
        <v>271</v>
      </c>
      <c r="H18" s="21">
        <v>60</v>
      </c>
      <c r="I18" s="21"/>
      <c r="J18" s="22">
        <v>1</v>
      </c>
      <c r="K18" s="23">
        <v>0</v>
      </c>
      <c r="L18" s="24">
        <v>1.2</v>
      </c>
      <c r="M18" s="25">
        <v>7.9305879305879304E-2</v>
      </c>
      <c r="N18" s="21">
        <v>8339</v>
      </c>
      <c r="O18" s="21">
        <v>510.33333333333297</v>
      </c>
      <c r="P18" s="24">
        <v>0.71207578846384501</v>
      </c>
      <c r="Q18" s="26">
        <v>5938</v>
      </c>
      <c r="R18" s="27">
        <v>0</v>
      </c>
      <c r="S18" s="22">
        <v>30</v>
      </c>
      <c r="T18" s="26">
        <v>52</v>
      </c>
    </row>
    <row r="19" spans="1:20">
      <c r="A19" s="12" t="s">
        <v>57</v>
      </c>
      <c r="B19" s="13">
        <v>1381</v>
      </c>
      <c r="C19" s="13">
        <v>67</v>
      </c>
      <c r="D19" s="14">
        <v>17.5</v>
      </c>
      <c r="E19" s="15">
        <v>3.7951114306254499</v>
      </c>
      <c r="F19" s="16">
        <v>304</v>
      </c>
      <c r="G19" s="16">
        <v>192</v>
      </c>
      <c r="H19" s="16">
        <v>19</v>
      </c>
      <c r="I19" s="16">
        <v>2012</v>
      </c>
      <c r="J19" s="14">
        <v>2</v>
      </c>
      <c r="K19" s="16">
        <v>0</v>
      </c>
      <c r="L19" s="15">
        <v>1.51</v>
      </c>
      <c r="M19" s="17">
        <v>0.1988</v>
      </c>
      <c r="N19" s="16">
        <v>5260</v>
      </c>
      <c r="O19" s="16">
        <v>497</v>
      </c>
      <c r="P19" s="15">
        <v>1.0036121673003799</v>
      </c>
      <c r="Q19" s="16">
        <v>5279</v>
      </c>
      <c r="R19" s="17">
        <v>0.05</v>
      </c>
      <c r="S19" s="16">
        <v>40</v>
      </c>
      <c r="T19" s="16">
        <v>40</v>
      </c>
    </row>
    <row r="20" spans="1:20">
      <c r="A20" s="12" t="s">
        <v>58</v>
      </c>
      <c r="B20" s="13">
        <v>2888</v>
      </c>
      <c r="C20" s="13">
        <v>211</v>
      </c>
      <c r="D20" s="14">
        <v>15</v>
      </c>
      <c r="E20" s="15">
        <v>5.7371883656509697</v>
      </c>
      <c r="F20" s="16">
        <v>1203</v>
      </c>
      <c r="G20" s="16">
        <v>464</v>
      </c>
      <c r="H20" s="16">
        <v>72</v>
      </c>
      <c r="I20" s="16">
        <v>8900</v>
      </c>
      <c r="J20" s="14">
        <v>1</v>
      </c>
      <c r="K20" s="16">
        <v>0</v>
      </c>
      <c r="L20" s="15">
        <v>1.23</v>
      </c>
      <c r="M20" s="17">
        <v>0.21709358356581299</v>
      </c>
      <c r="N20" s="16">
        <v>8526</v>
      </c>
      <c r="O20" s="16">
        <v>856</v>
      </c>
      <c r="P20" s="15">
        <v>1.9433497536945801</v>
      </c>
      <c r="Q20" s="16">
        <v>16569</v>
      </c>
      <c r="R20" s="17">
        <v>0.31</v>
      </c>
      <c r="S20" s="16">
        <v>55</v>
      </c>
      <c r="T20" s="16">
        <v>166</v>
      </c>
    </row>
    <row r="21" spans="1:20">
      <c r="A21" s="12" t="s">
        <v>59</v>
      </c>
      <c r="B21" s="13">
        <v>2342</v>
      </c>
      <c r="C21" s="13">
        <v>191</v>
      </c>
      <c r="D21" s="14">
        <v>9.5</v>
      </c>
      <c r="E21" s="15">
        <v>5.4893253629376604</v>
      </c>
      <c r="F21" s="16">
        <v>734</v>
      </c>
      <c r="G21" s="16">
        <v>346</v>
      </c>
      <c r="H21" s="16">
        <v>65</v>
      </c>
      <c r="I21" s="16">
        <v>5300</v>
      </c>
      <c r="J21" s="14">
        <v>3</v>
      </c>
      <c r="K21" s="16">
        <v>0</v>
      </c>
      <c r="L21" s="15">
        <v>1.21</v>
      </c>
      <c r="M21" s="17">
        <v>0.20655141037306601</v>
      </c>
      <c r="N21" s="16">
        <v>9247</v>
      </c>
      <c r="O21" s="16">
        <v>681</v>
      </c>
      <c r="P21" s="15">
        <v>1.3902887422948</v>
      </c>
      <c r="Q21" s="16">
        <v>12856</v>
      </c>
      <c r="R21" s="28" t="s">
        <v>60</v>
      </c>
      <c r="S21" s="16">
        <v>56</v>
      </c>
      <c r="T21" s="16">
        <v>320</v>
      </c>
    </row>
    <row r="22" spans="1:20">
      <c r="A22" s="12" t="s">
        <v>61</v>
      </c>
      <c r="B22" s="13">
        <v>1653</v>
      </c>
      <c r="C22" s="13">
        <v>149</v>
      </c>
      <c r="D22" s="14">
        <v>2</v>
      </c>
      <c r="E22" s="15">
        <v>2.6073805202661799</v>
      </c>
      <c r="F22" s="16">
        <v>162</v>
      </c>
      <c r="G22" s="16">
        <v>162</v>
      </c>
      <c r="H22" s="16">
        <v>34</v>
      </c>
      <c r="I22" s="16">
        <v>200</v>
      </c>
      <c r="J22" s="14">
        <v>0</v>
      </c>
      <c r="K22" s="16">
        <v>0</v>
      </c>
      <c r="L22" s="15">
        <v>0.9</v>
      </c>
      <c r="M22" s="17">
        <v>0.136866666666667</v>
      </c>
      <c r="N22" s="16">
        <v>5313</v>
      </c>
      <c r="O22" s="16">
        <v>342.16666666666703</v>
      </c>
      <c r="P22" s="15">
        <v>0.81121776773950705</v>
      </c>
      <c r="Q22" s="16">
        <v>4310</v>
      </c>
      <c r="R22" s="17">
        <v>0</v>
      </c>
      <c r="S22" s="16">
        <v>10</v>
      </c>
      <c r="T22" s="16">
        <v>7</v>
      </c>
    </row>
    <row r="23" spans="1:20">
      <c r="A23" s="12" t="s">
        <v>62</v>
      </c>
      <c r="B23" s="13">
        <v>16408</v>
      </c>
      <c r="C23" s="13">
        <v>1866</v>
      </c>
      <c r="D23" s="29">
        <v>17</v>
      </c>
      <c r="E23" s="29">
        <v>5.56246952705997</v>
      </c>
      <c r="F23" s="21">
        <v>5789</v>
      </c>
      <c r="G23" s="21">
        <v>1978</v>
      </c>
      <c r="H23" s="21">
        <v>436</v>
      </c>
      <c r="I23" s="21">
        <v>29000</v>
      </c>
      <c r="J23" s="21">
        <v>2</v>
      </c>
      <c r="K23" s="23">
        <v>1</v>
      </c>
      <c r="L23" s="24">
        <v>1.1399999999999999</v>
      </c>
      <c r="M23" s="30">
        <v>0.17157510296060299</v>
      </c>
      <c r="N23" s="21">
        <v>43095</v>
      </c>
      <c r="O23" s="21">
        <v>4416</v>
      </c>
      <c r="P23" s="24">
        <v>2.1178558997563499</v>
      </c>
      <c r="Q23" s="26">
        <v>91269</v>
      </c>
      <c r="R23" s="26">
        <v>0</v>
      </c>
      <c r="S23" s="21">
        <v>65</v>
      </c>
      <c r="T23" s="26">
        <v>80</v>
      </c>
    </row>
    <row r="24" spans="1:20">
      <c r="A24" s="12" t="s">
        <v>63</v>
      </c>
      <c r="B24" s="13">
        <v>687</v>
      </c>
      <c r="C24" s="13">
        <v>0</v>
      </c>
      <c r="D24" s="14">
        <v>6</v>
      </c>
      <c r="E24" s="15">
        <v>5</v>
      </c>
      <c r="F24" s="16">
        <v>348</v>
      </c>
      <c r="G24" s="16">
        <v>146</v>
      </c>
      <c r="H24" s="16">
        <v>25</v>
      </c>
      <c r="I24" s="16">
        <v>0</v>
      </c>
      <c r="J24" s="14">
        <v>1</v>
      </c>
      <c r="K24" s="16">
        <v>0</v>
      </c>
      <c r="L24" s="15">
        <v>1.27</v>
      </c>
      <c r="M24" s="17">
        <v>0.44</v>
      </c>
      <c r="N24" s="16">
        <v>3901</v>
      </c>
      <c r="O24" s="16">
        <v>1105</v>
      </c>
      <c r="P24" s="15">
        <v>0.86</v>
      </c>
      <c r="Q24" s="16">
        <v>3367</v>
      </c>
      <c r="R24" s="28" t="s">
        <v>64</v>
      </c>
      <c r="S24" s="16">
        <v>12</v>
      </c>
      <c r="T24" s="16">
        <v>7</v>
      </c>
    </row>
    <row r="25" spans="1:20">
      <c r="A25" s="12" t="s">
        <v>65</v>
      </c>
      <c r="B25" s="13">
        <v>16952</v>
      </c>
      <c r="C25" s="13">
        <v>0</v>
      </c>
      <c r="D25" s="29">
        <v>50.5</v>
      </c>
      <c r="E25" s="29">
        <v>9.85877772534214</v>
      </c>
      <c r="F25" s="21">
        <v>0</v>
      </c>
      <c r="G25" s="21">
        <v>0</v>
      </c>
      <c r="H25" s="21">
        <v>671</v>
      </c>
      <c r="I25" s="21">
        <v>113316</v>
      </c>
      <c r="J25" s="21">
        <v>1</v>
      </c>
      <c r="K25" s="23">
        <v>0</v>
      </c>
      <c r="L25" s="24">
        <v>1.08</v>
      </c>
      <c r="M25" s="30">
        <v>0.153610193487494</v>
      </c>
      <c r="N25" s="21">
        <v>73018</v>
      </c>
      <c r="O25" s="21">
        <v>2604</v>
      </c>
      <c r="P25" s="24">
        <v>2.2888328905201498</v>
      </c>
      <c r="Q25" s="26">
        <v>167126</v>
      </c>
      <c r="R25" s="27">
        <v>0</v>
      </c>
      <c r="S25" s="21">
        <v>44</v>
      </c>
      <c r="T25" s="26">
        <v>7</v>
      </c>
    </row>
    <row r="26" spans="1:20">
      <c r="A26" s="12" t="s">
        <v>66</v>
      </c>
      <c r="B26" s="13">
        <v>7263</v>
      </c>
      <c r="C26" s="13">
        <v>2772</v>
      </c>
      <c r="D26" s="29">
        <v>46.42</v>
      </c>
      <c r="E26" s="29">
        <v>12.662811510395199</v>
      </c>
      <c r="F26" s="21">
        <v>53412</v>
      </c>
      <c r="G26" s="21">
        <v>26064</v>
      </c>
      <c r="H26" s="21">
        <v>460</v>
      </c>
      <c r="I26" s="21">
        <v>26646</v>
      </c>
      <c r="J26" s="21">
        <v>2</v>
      </c>
      <c r="K26" s="23">
        <v>0</v>
      </c>
      <c r="L26" s="24">
        <v>1.05</v>
      </c>
      <c r="M26" s="30">
        <v>0.29186195142735399</v>
      </c>
      <c r="N26" s="21">
        <v>85364</v>
      </c>
      <c r="O26" s="21">
        <v>6165</v>
      </c>
      <c r="P26" s="24">
        <v>1.07738625181575</v>
      </c>
      <c r="Q26" s="26">
        <v>91970</v>
      </c>
      <c r="R26" s="27">
        <v>0.7</v>
      </c>
      <c r="S26" s="21">
        <v>41</v>
      </c>
      <c r="T26" s="26">
        <v>42</v>
      </c>
    </row>
    <row r="27" spans="1:20" ht="46.9">
      <c r="A27" s="12" t="s">
        <v>67</v>
      </c>
      <c r="B27" s="13">
        <v>8300</v>
      </c>
      <c r="C27" s="13">
        <v>200</v>
      </c>
      <c r="D27" s="14">
        <v>31.5</v>
      </c>
      <c r="E27" s="15">
        <v>1</v>
      </c>
      <c r="F27" s="16" t="s">
        <v>68</v>
      </c>
      <c r="G27" s="16" t="s">
        <v>68</v>
      </c>
      <c r="H27" s="16" t="s">
        <v>68</v>
      </c>
      <c r="I27" s="16" t="s">
        <v>69</v>
      </c>
      <c r="J27" s="14">
        <v>3</v>
      </c>
      <c r="K27" s="16">
        <v>0</v>
      </c>
      <c r="L27" s="15">
        <v>1.1000000000000001</v>
      </c>
      <c r="M27" s="17">
        <v>0.21</v>
      </c>
      <c r="N27" s="16">
        <v>19158</v>
      </c>
      <c r="O27" s="16">
        <v>1728</v>
      </c>
      <c r="P27" s="15">
        <v>2.2000000000000002</v>
      </c>
      <c r="Q27" s="16">
        <v>42192</v>
      </c>
      <c r="R27" s="31" t="s">
        <v>70</v>
      </c>
      <c r="S27" s="16">
        <v>15</v>
      </c>
      <c r="T27" s="16">
        <v>27</v>
      </c>
    </row>
    <row r="28" spans="1:20">
      <c r="A28" s="12" t="s">
        <v>71</v>
      </c>
      <c r="B28" s="13">
        <v>5979</v>
      </c>
      <c r="C28" s="13">
        <v>636</v>
      </c>
      <c r="D28" s="14">
        <v>26</v>
      </c>
      <c r="E28" s="15">
        <v>3.2957016223448701</v>
      </c>
      <c r="F28" s="16">
        <v>1207</v>
      </c>
      <c r="G28" s="16">
        <v>681</v>
      </c>
      <c r="H28" s="16">
        <v>90</v>
      </c>
      <c r="I28" s="16">
        <v>4800</v>
      </c>
      <c r="J28" s="14">
        <v>1</v>
      </c>
      <c r="K28" s="16">
        <v>0</v>
      </c>
      <c r="L28" s="15">
        <v>1.21</v>
      </c>
      <c r="M28" s="17">
        <v>0.23026531280707499</v>
      </c>
      <c r="N28" s="16">
        <v>10126</v>
      </c>
      <c r="O28" s="16">
        <v>1994</v>
      </c>
      <c r="P28" s="15">
        <v>2.38501573468894</v>
      </c>
      <c r="Q28" s="16">
        <v>19799</v>
      </c>
      <c r="R28" s="17">
        <v>0.41</v>
      </c>
      <c r="S28" s="16">
        <v>39</v>
      </c>
      <c r="T28" s="16">
        <v>17</v>
      </c>
    </row>
    <row r="29" spans="1:20">
      <c r="A29" s="12" t="s">
        <v>72</v>
      </c>
      <c r="B29" s="13">
        <v>1989</v>
      </c>
      <c r="C29" s="13">
        <v>182</v>
      </c>
      <c r="D29" s="14">
        <v>31</v>
      </c>
      <c r="E29" s="15">
        <v>6</v>
      </c>
      <c r="F29" s="16">
        <v>1866</v>
      </c>
      <c r="G29" s="16">
        <v>1300</v>
      </c>
      <c r="H29" s="16">
        <v>35</v>
      </c>
      <c r="I29" s="16">
        <v>2974</v>
      </c>
      <c r="J29" s="14">
        <v>1</v>
      </c>
      <c r="K29" s="16">
        <v>0</v>
      </c>
      <c r="L29" s="15">
        <v>2</v>
      </c>
      <c r="M29" s="17">
        <v>0.19</v>
      </c>
      <c r="N29" s="16">
        <v>7771</v>
      </c>
      <c r="O29" s="16">
        <v>552</v>
      </c>
      <c r="P29" s="15">
        <v>1.5</v>
      </c>
      <c r="Q29" s="16">
        <v>11625</v>
      </c>
      <c r="R29" s="17">
        <v>0</v>
      </c>
      <c r="S29" s="16">
        <v>25</v>
      </c>
      <c r="T29" s="16">
        <v>5</v>
      </c>
    </row>
    <row r="30" spans="1:20">
      <c r="A30" s="12" t="s">
        <v>73</v>
      </c>
      <c r="B30" s="13">
        <v>3112</v>
      </c>
      <c r="C30" s="13">
        <v>308</v>
      </c>
      <c r="D30" s="14">
        <v>24</v>
      </c>
      <c r="E30" s="15">
        <v>9.9296272493573294</v>
      </c>
      <c r="F30" s="16">
        <v>1682</v>
      </c>
      <c r="G30" s="16">
        <v>807</v>
      </c>
      <c r="H30" s="16">
        <v>117</v>
      </c>
      <c r="I30" s="16">
        <v>0</v>
      </c>
      <c r="J30" s="14">
        <v>1</v>
      </c>
      <c r="K30" s="16">
        <v>0</v>
      </c>
      <c r="L30" s="15">
        <v>1.34</v>
      </c>
      <c r="M30" s="17">
        <v>0.18035253654342201</v>
      </c>
      <c r="N30" s="16">
        <v>11918</v>
      </c>
      <c r="O30" s="16">
        <v>839</v>
      </c>
      <c r="P30" s="15">
        <v>2.5928008055042802</v>
      </c>
      <c r="Q30" s="16">
        <v>30901</v>
      </c>
      <c r="R30" s="17">
        <v>0.13</v>
      </c>
      <c r="S30" s="16">
        <v>99</v>
      </c>
      <c r="T30" s="16">
        <v>450</v>
      </c>
    </row>
    <row r="31" spans="1:20">
      <c r="A31" s="12" t="s">
        <v>74</v>
      </c>
      <c r="B31" s="13">
        <v>3155</v>
      </c>
      <c r="C31" s="13">
        <v>0</v>
      </c>
      <c r="D31" s="14"/>
      <c r="E31" s="15"/>
      <c r="F31" s="16"/>
      <c r="G31" s="32"/>
      <c r="H31" s="16"/>
      <c r="I31" s="16"/>
      <c r="J31" s="14"/>
      <c r="K31" s="16"/>
      <c r="L31" s="15"/>
      <c r="M31" s="17"/>
      <c r="N31" s="16"/>
      <c r="O31" s="16"/>
      <c r="P31" s="15"/>
      <c r="Q31" s="16"/>
      <c r="R31" s="14"/>
      <c r="S31" s="16"/>
      <c r="T31" s="16"/>
    </row>
    <row r="32" spans="1:20">
      <c r="A32" s="12" t="s">
        <v>75</v>
      </c>
      <c r="B32" s="13">
        <v>2933</v>
      </c>
      <c r="C32" s="13">
        <v>296</v>
      </c>
      <c r="D32" s="14">
        <v>19.5</v>
      </c>
      <c r="E32" s="15">
        <v>4.9318104330037498</v>
      </c>
      <c r="F32" s="16">
        <v>989</v>
      </c>
      <c r="G32" s="16">
        <v>441</v>
      </c>
      <c r="H32" s="16">
        <v>110</v>
      </c>
      <c r="I32" s="16">
        <v>3500</v>
      </c>
      <c r="J32" s="14">
        <v>3</v>
      </c>
      <c r="K32" s="16">
        <v>0</v>
      </c>
      <c r="L32" s="15">
        <v>1.1399999999999999</v>
      </c>
      <c r="M32" s="17">
        <v>0.18400181282574199</v>
      </c>
      <c r="N32" s="16">
        <v>7873</v>
      </c>
      <c r="O32" s="16">
        <v>812</v>
      </c>
      <c r="P32" s="15">
        <v>1.83729201066938</v>
      </c>
      <c r="Q32" s="16">
        <v>14465</v>
      </c>
      <c r="R32" s="17">
        <v>0.36</v>
      </c>
      <c r="S32" s="16">
        <v>30</v>
      </c>
      <c r="T32" s="16">
        <v>24</v>
      </c>
    </row>
    <row r="33" spans="1:20">
      <c r="A33" s="12" t="s">
        <v>76</v>
      </c>
      <c r="B33" s="13">
        <v>3530</v>
      </c>
      <c r="C33" s="13">
        <v>349</v>
      </c>
      <c r="D33" s="14">
        <v>27</v>
      </c>
      <c r="E33" s="15">
        <v>3</v>
      </c>
      <c r="F33" s="16">
        <v>723</v>
      </c>
      <c r="G33" s="16">
        <v>453</v>
      </c>
      <c r="H33" s="16">
        <v>162</v>
      </c>
      <c r="I33" s="16">
        <v>0</v>
      </c>
      <c r="J33" s="14">
        <v>1</v>
      </c>
      <c r="K33" s="16">
        <v>0</v>
      </c>
      <c r="L33" s="15">
        <v>1</v>
      </c>
      <c r="M33" s="17">
        <v>0.27</v>
      </c>
      <c r="N33" s="16">
        <v>6377</v>
      </c>
      <c r="O33" s="16">
        <v>1426</v>
      </c>
      <c r="P33" s="15">
        <v>1.48</v>
      </c>
      <c r="Q33" s="16">
        <v>9416</v>
      </c>
      <c r="R33" s="17">
        <v>0.74</v>
      </c>
      <c r="S33" s="16">
        <v>26</v>
      </c>
      <c r="T33" s="16">
        <v>12</v>
      </c>
    </row>
    <row r="34" spans="1:20">
      <c r="A34" s="12" t="s">
        <v>77</v>
      </c>
      <c r="B34" s="13">
        <v>2240</v>
      </c>
      <c r="C34" s="13">
        <v>225</v>
      </c>
      <c r="D34" s="14">
        <v>0</v>
      </c>
      <c r="E34" s="15">
        <v>3.43169642857143</v>
      </c>
      <c r="F34" s="16">
        <v>1404</v>
      </c>
      <c r="G34" s="16">
        <v>304</v>
      </c>
      <c r="H34" s="16">
        <v>58</v>
      </c>
      <c r="I34" s="16">
        <v>410</v>
      </c>
      <c r="J34" s="14">
        <v>1</v>
      </c>
      <c r="K34" s="16">
        <v>0</v>
      </c>
      <c r="L34" s="15">
        <v>1.18</v>
      </c>
      <c r="M34" s="17">
        <v>0.100099058940069</v>
      </c>
      <c r="N34" s="16">
        <v>7355</v>
      </c>
      <c r="O34" s="16">
        <v>336.83333333333297</v>
      </c>
      <c r="P34" s="15">
        <v>1.0451393609789299</v>
      </c>
      <c r="Q34" s="16">
        <v>7687</v>
      </c>
      <c r="R34" s="17">
        <v>0</v>
      </c>
      <c r="S34" s="16">
        <v>15</v>
      </c>
      <c r="T34" s="16">
        <v>22</v>
      </c>
    </row>
    <row r="35" spans="1:20">
      <c r="A35" s="12" t="s">
        <v>78</v>
      </c>
      <c r="B35" s="13">
        <v>1187</v>
      </c>
      <c r="C35" s="13">
        <v>82</v>
      </c>
      <c r="D35" s="14">
        <v>21</v>
      </c>
      <c r="E35" s="15">
        <v>7.13142375737152</v>
      </c>
      <c r="F35" s="16">
        <v>174</v>
      </c>
      <c r="G35" s="16">
        <v>159</v>
      </c>
      <c r="H35" s="16">
        <v>14</v>
      </c>
      <c r="I35" s="16">
        <v>3100</v>
      </c>
      <c r="J35" s="14">
        <v>1</v>
      </c>
      <c r="K35" s="16">
        <v>0</v>
      </c>
      <c r="L35" s="15">
        <v>1.52</v>
      </c>
      <c r="M35" s="17">
        <v>0.26081333333333301</v>
      </c>
      <c r="N35" s="16">
        <v>6265</v>
      </c>
      <c r="O35" s="16">
        <v>652.03333333333296</v>
      </c>
      <c r="P35" s="15">
        <v>1.3511572226655999</v>
      </c>
      <c r="Q35" s="16">
        <v>8465</v>
      </c>
      <c r="R35" s="17">
        <v>0.7</v>
      </c>
      <c r="S35" s="16">
        <v>36</v>
      </c>
      <c r="T35" s="16">
        <v>266</v>
      </c>
    </row>
    <row r="36" spans="1:20">
      <c r="A36" s="12" t="s">
        <v>79</v>
      </c>
      <c r="B36" s="13">
        <v>6596</v>
      </c>
      <c r="C36" s="13">
        <v>774</v>
      </c>
      <c r="D36" s="14">
        <v>26</v>
      </c>
      <c r="E36" s="15">
        <v>3.7057307459066098</v>
      </c>
      <c r="F36" s="16">
        <v>1000</v>
      </c>
      <c r="G36" s="16">
        <v>944</v>
      </c>
      <c r="H36" s="16">
        <v>183</v>
      </c>
      <c r="I36" s="16">
        <v>10000</v>
      </c>
      <c r="J36" s="14">
        <v>3</v>
      </c>
      <c r="K36" s="16">
        <v>0</v>
      </c>
      <c r="L36" s="15">
        <v>1.2</v>
      </c>
      <c r="M36" s="17">
        <v>0.10252245365946901</v>
      </c>
      <c r="N36" s="16">
        <v>12443</v>
      </c>
      <c r="O36" s="16">
        <v>1073</v>
      </c>
      <c r="P36" s="15">
        <v>1.9643976532990399</v>
      </c>
      <c r="Q36" s="16">
        <v>24443</v>
      </c>
      <c r="R36" s="17">
        <v>0.22</v>
      </c>
      <c r="S36" s="16">
        <v>47</v>
      </c>
      <c r="T36" s="16">
        <v>15</v>
      </c>
    </row>
    <row r="37" spans="1:20">
      <c r="A37" s="12" t="s">
        <v>80</v>
      </c>
      <c r="B37" s="13">
        <v>5066</v>
      </c>
      <c r="C37" s="13">
        <v>470</v>
      </c>
      <c r="D37" s="14">
        <v>25</v>
      </c>
      <c r="E37" s="15">
        <v>5.55</v>
      </c>
      <c r="F37" s="16">
        <v>1303</v>
      </c>
      <c r="G37" s="16">
        <v>614</v>
      </c>
      <c r="H37" s="16">
        <v>116</v>
      </c>
      <c r="I37" s="16">
        <v>16200</v>
      </c>
      <c r="J37" s="14">
        <v>1</v>
      </c>
      <c r="K37" s="16">
        <v>0</v>
      </c>
      <c r="L37" s="15">
        <v>1</v>
      </c>
      <c r="M37" s="17">
        <v>0.13</v>
      </c>
      <c r="N37" s="16">
        <v>11687</v>
      </c>
      <c r="O37" s="16">
        <v>996</v>
      </c>
      <c r="P37" s="15">
        <v>2.41</v>
      </c>
      <c r="Q37" s="16">
        <v>28132</v>
      </c>
      <c r="R37" s="17">
        <v>0.66</v>
      </c>
      <c r="S37" s="16">
        <v>35</v>
      </c>
      <c r="T37" s="16">
        <v>492</v>
      </c>
    </row>
    <row r="38" spans="1:20">
      <c r="A38" s="12" t="s">
        <v>81</v>
      </c>
      <c r="B38" s="13">
        <v>15787</v>
      </c>
      <c r="C38" s="13">
        <v>1578</v>
      </c>
      <c r="D38" s="14">
        <v>33</v>
      </c>
      <c r="E38" s="15">
        <v>5.9726357129283603</v>
      </c>
      <c r="F38" s="16">
        <v>11015</v>
      </c>
      <c r="G38" s="16">
        <v>3848</v>
      </c>
      <c r="H38" s="16">
        <v>533</v>
      </c>
      <c r="I38" s="16">
        <v>46900</v>
      </c>
      <c r="J38" s="14">
        <v>1</v>
      </c>
      <c r="K38" s="16">
        <v>0</v>
      </c>
      <c r="L38" s="15">
        <v>1.24</v>
      </c>
      <c r="M38" s="17">
        <v>0.18459545832101501</v>
      </c>
      <c r="N38" s="16">
        <v>66944</v>
      </c>
      <c r="O38" s="16">
        <v>4370.6666666666697</v>
      </c>
      <c r="P38" s="15">
        <v>1.4084906787762901</v>
      </c>
      <c r="Q38" s="16">
        <v>94290</v>
      </c>
      <c r="R38" s="17">
        <v>0.56999999999999995</v>
      </c>
      <c r="S38" s="16">
        <v>63</v>
      </c>
      <c r="T38" s="16">
        <v>20</v>
      </c>
    </row>
    <row r="39" spans="1:20">
      <c r="A39" s="12" t="s">
        <v>82</v>
      </c>
      <c r="B39" s="13">
        <v>2351</v>
      </c>
      <c r="C39" s="13">
        <v>308</v>
      </c>
      <c r="D39" s="14">
        <v>5.5</v>
      </c>
      <c r="E39" s="15">
        <v>3</v>
      </c>
      <c r="F39" s="16">
        <v>390</v>
      </c>
      <c r="G39" s="16">
        <v>279</v>
      </c>
      <c r="H39" s="16">
        <v>56</v>
      </c>
      <c r="I39" s="16">
        <v>0</v>
      </c>
      <c r="J39" s="14">
        <v>1</v>
      </c>
      <c r="K39" s="16">
        <v>0</v>
      </c>
      <c r="L39" s="15">
        <v>1.36</v>
      </c>
      <c r="M39" s="17">
        <v>0.08</v>
      </c>
      <c r="N39" s="16">
        <v>5257</v>
      </c>
      <c r="O39" s="16">
        <v>8</v>
      </c>
      <c r="P39" s="15">
        <v>1.2</v>
      </c>
      <c r="Q39" s="16">
        <v>6861</v>
      </c>
      <c r="R39" s="17">
        <v>0</v>
      </c>
      <c r="S39" s="16">
        <v>3</v>
      </c>
      <c r="T39" s="16">
        <v>5</v>
      </c>
    </row>
    <row r="40" spans="1:20">
      <c r="A40" s="12" t="s">
        <v>83</v>
      </c>
      <c r="B40" s="13">
        <v>1119</v>
      </c>
      <c r="C40" s="13">
        <v>163</v>
      </c>
      <c r="D40" s="14">
        <v>19</v>
      </c>
      <c r="E40" s="15">
        <v>12</v>
      </c>
      <c r="F40" s="16">
        <v>507</v>
      </c>
      <c r="G40" s="16">
        <v>363</v>
      </c>
      <c r="H40" s="16">
        <v>43</v>
      </c>
      <c r="I40" s="16">
        <v>15687</v>
      </c>
      <c r="J40" s="14">
        <v>1</v>
      </c>
      <c r="K40" s="16">
        <v>0</v>
      </c>
      <c r="L40" s="15">
        <v>1</v>
      </c>
      <c r="M40" s="17">
        <v>0.44</v>
      </c>
      <c r="N40" s="16">
        <v>5234</v>
      </c>
      <c r="O40" s="16">
        <v>1100</v>
      </c>
      <c r="P40" s="15">
        <v>2.48</v>
      </c>
      <c r="Q40" s="16">
        <v>12997</v>
      </c>
      <c r="R40" s="28" t="s">
        <v>84</v>
      </c>
      <c r="S40" s="16">
        <v>7</v>
      </c>
      <c r="T40" s="16">
        <v>9</v>
      </c>
    </row>
    <row r="41" spans="1:20">
      <c r="A41" s="12" t="s">
        <v>85</v>
      </c>
      <c r="B41" s="13">
        <v>1550</v>
      </c>
      <c r="C41" s="13">
        <v>107</v>
      </c>
      <c r="D41" s="14">
        <v>6</v>
      </c>
      <c r="E41" s="15">
        <v>8</v>
      </c>
      <c r="F41" s="16">
        <v>777</v>
      </c>
      <c r="G41" s="16">
        <v>407</v>
      </c>
      <c r="H41" s="16">
        <v>136</v>
      </c>
      <c r="I41" s="16">
        <v>0</v>
      </c>
      <c r="J41" s="14">
        <v>1</v>
      </c>
      <c r="K41" s="16">
        <v>0</v>
      </c>
      <c r="L41" s="15">
        <v>1</v>
      </c>
      <c r="M41" s="17">
        <v>0.48</v>
      </c>
      <c r="N41" s="16">
        <v>8027</v>
      </c>
      <c r="O41" s="16">
        <v>1211</v>
      </c>
      <c r="P41" s="15">
        <v>1.49</v>
      </c>
      <c r="Q41" s="16">
        <v>11935</v>
      </c>
      <c r="R41" s="17">
        <v>0.4</v>
      </c>
      <c r="S41" s="16">
        <v>23</v>
      </c>
      <c r="T41" s="16">
        <v>0</v>
      </c>
    </row>
    <row r="42" spans="1:20">
      <c r="A42" s="12" t="s">
        <v>86</v>
      </c>
      <c r="B42" s="13">
        <v>920</v>
      </c>
      <c r="C42" s="13">
        <v>65</v>
      </c>
      <c r="D42" s="14">
        <v>0</v>
      </c>
      <c r="E42" s="15">
        <v>8.7173913043478297</v>
      </c>
      <c r="F42" s="16">
        <v>200</v>
      </c>
      <c r="G42" s="16">
        <v>105</v>
      </c>
      <c r="H42" s="16">
        <v>30</v>
      </c>
      <c r="I42" s="16">
        <v>790</v>
      </c>
      <c r="J42" s="14">
        <v>0</v>
      </c>
      <c r="K42" s="16">
        <v>0</v>
      </c>
      <c r="L42" s="15">
        <v>1.47</v>
      </c>
      <c r="M42" s="17">
        <v>6.2E-2</v>
      </c>
      <c r="N42" s="16">
        <v>5072</v>
      </c>
      <c r="O42" s="16">
        <v>155</v>
      </c>
      <c r="P42" s="15">
        <v>1.5812302839116701</v>
      </c>
      <c r="Q42" s="16">
        <v>8020</v>
      </c>
      <c r="R42" s="28" t="s">
        <v>87</v>
      </c>
      <c r="S42" s="16">
        <v>25</v>
      </c>
      <c r="T42" s="16">
        <v>0</v>
      </c>
    </row>
    <row r="43" spans="1:20">
      <c r="A43" s="12" t="s">
        <v>88</v>
      </c>
      <c r="B43" s="13">
        <v>4440</v>
      </c>
      <c r="C43" s="13">
        <v>358</v>
      </c>
      <c r="D43" s="14">
        <v>9</v>
      </c>
      <c r="E43" s="15">
        <v>2.9224999999999999</v>
      </c>
      <c r="F43" s="16">
        <v>797</v>
      </c>
      <c r="G43" s="16">
        <v>340</v>
      </c>
      <c r="H43" s="16">
        <v>44</v>
      </c>
      <c r="I43" s="16">
        <v>3710</v>
      </c>
      <c r="J43" s="14">
        <v>1</v>
      </c>
      <c r="K43" s="16">
        <v>0</v>
      </c>
      <c r="L43" s="15">
        <v>1.27</v>
      </c>
      <c r="M43" s="17">
        <v>0.135541195476575</v>
      </c>
      <c r="N43" s="16">
        <v>11496</v>
      </c>
      <c r="O43" s="16">
        <v>801</v>
      </c>
      <c r="P43" s="15">
        <v>1.1185629784272799</v>
      </c>
      <c r="Q43" s="16">
        <v>12859</v>
      </c>
      <c r="R43" s="17">
        <v>0</v>
      </c>
      <c r="S43" s="16">
        <v>44</v>
      </c>
      <c r="T43" s="16">
        <v>31</v>
      </c>
    </row>
    <row r="44" spans="1:20">
      <c r="A44" s="12" t="s">
        <v>89</v>
      </c>
      <c r="B44" s="13">
        <v>358</v>
      </c>
      <c r="C44" s="13">
        <v>81</v>
      </c>
      <c r="D44" s="14">
        <v>15</v>
      </c>
      <c r="E44" s="15">
        <v>10</v>
      </c>
      <c r="F44" s="16">
        <v>425</v>
      </c>
      <c r="G44" s="16">
        <v>158</v>
      </c>
      <c r="H44" s="16">
        <v>10</v>
      </c>
      <c r="I44" s="16">
        <v>1985</v>
      </c>
      <c r="J44" s="14">
        <v>2</v>
      </c>
      <c r="K44" s="16">
        <v>0</v>
      </c>
      <c r="L44" s="15">
        <v>1.2</v>
      </c>
      <c r="M44" s="17">
        <v>0.16320000000000001</v>
      </c>
      <c r="N44" s="16">
        <v>4704</v>
      </c>
      <c r="O44" s="16">
        <v>8</v>
      </c>
      <c r="P44" s="15">
        <v>1</v>
      </c>
      <c r="Q44" s="16">
        <v>4181</v>
      </c>
      <c r="R44" s="31">
        <v>0.78</v>
      </c>
      <c r="S44" s="16">
        <v>19</v>
      </c>
      <c r="T44" s="16">
        <v>10</v>
      </c>
    </row>
    <row r="45" spans="1:20">
      <c r="A45" s="12" t="s">
        <v>90</v>
      </c>
      <c r="B45" s="13">
        <v>1834</v>
      </c>
      <c r="C45" s="13">
        <v>157</v>
      </c>
      <c r="D45" s="14">
        <v>17</v>
      </c>
      <c r="E45" s="15">
        <v>4.6717557251908399</v>
      </c>
      <c r="F45" s="16">
        <v>345</v>
      </c>
      <c r="G45" s="16">
        <v>290</v>
      </c>
      <c r="H45" s="16">
        <v>31</v>
      </c>
      <c r="I45" s="16">
        <v>4800</v>
      </c>
      <c r="J45" s="14">
        <v>1</v>
      </c>
      <c r="K45" s="16">
        <v>0</v>
      </c>
      <c r="L45" s="15">
        <v>1.03</v>
      </c>
      <c r="M45" s="17">
        <v>0.29591447117220299</v>
      </c>
      <c r="N45" s="16">
        <v>3675</v>
      </c>
      <c r="O45" s="16">
        <v>775</v>
      </c>
      <c r="P45" s="15">
        <v>2.3314285714285701</v>
      </c>
      <c r="Q45" s="16">
        <v>8568</v>
      </c>
      <c r="R45" s="17">
        <v>0</v>
      </c>
      <c r="S45" s="16">
        <v>8</v>
      </c>
      <c r="T45" s="16">
        <v>245</v>
      </c>
    </row>
    <row r="46" spans="1:20">
      <c r="A46" s="12" t="s">
        <v>91</v>
      </c>
      <c r="B46" s="33">
        <v>5050</v>
      </c>
      <c r="C46" s="33">
        <v>691</v>
      </c>
      <c r="D46" s="14">
        <v>25</v>
      </c>
      <c r="E46" s="15">
        <v>6.4924752475247498</v>
      </c>
      <c r="F46" s="16">
        <v>1454</v>
      </c>
      <c r="G46" s="16">
        <v>760</v>
      </c>
      <c r="H46" s="16">
        <v>151</v>
      </c>
      <c r="I46" s="16">
        <v>7611</v>
      </c>
      <c r="J46" s="14">
        <v>3</v>
      </c>
      <c r="K46" s="16">
        <v>0</v>
      </c>
      <c r="L46" s="15">
        <v>1.24</v>
      </c>
      <c r="M46" s="17">
        <v>0.14975504605134199</v>
      </c>
      <c r="N46" s="16">
        <v>11633</v>
      </c>
      <c r="O46" s="16">
        <v>1273.6666666666699</v>
      </c>
      <c r="P46" s="15">
        <v>2.81844751998625</v>
      </c>
      <c r="Q46" s="16">
        <v>32787</v>
      </c>
      <c r="R46" s="17">
        <v>0.05</v>
      </c>
      <c r="S46" s="16">
        <v>44</v>
      </c>
      <c r="T46" s="16">
        <v>171</v>
      </c>
    </row>
    <row r="47" spans="1:20">
      <c r="A47" s="12" t="s">
        <v>92</v>
      </c>
      <c r="B47" s="13">
        <v>1631</v>
      </c>
      <c r="C47" s="13">
        <v>135</v>
      </c>
      <c r="D47" s="14">
        <v>27</v>
      </c>
      <c r="E47" s="15">
        <v>6.61863887185776</v>
      </c>
      <c r="F47" s="16">
        <v>580</v>
      </c>
      <c r="G47" s="16">
        <v>181</v>
      </c>
      <c r="H47" s="16">
        <v>59</v>
      </c>
      <c r="I47" s="16">
        <v>6000</v>
      </c>
      <c r="J47" s="14">
        <v>3</v>
      </c>
      <c r="K47" s="16">
        <v>0</v>
      </c>
      <c r="L47" s="15">
        <v>0</v>
      </c>
      <c r="M47" s="17">
        <v>0.32328000000000001</v>
      </c>
      <c r="N47" s="16">
        <v>6397</v>
      </c>
      <c r="O47" s="16">
        <v>808.2</v>
      </c>
      <c r="P47" s="15">
        <v>1.6875097702047801</v>
      </c>
      <c r="Q47" s="16">
        <v>10795</v>
      </c>
      <c r="R47" s="17">
        <v>0.06</v>
      </c>
      <c r="S47" s="16">
        <v>89</v>
      </c>
      <c r="T47" s="16">
        <v>25</v>
      </c>
    </row>
    <row r="48" spans="1:20">
      <c r="A48" s="12" t="s">
        <v>93</v>
      </c>
      <c r="B48" s="13">
        <v>2217</v>
      </c>
      <c r="C48" s="13">
        <v>0</v>
      </c>
      <c r="D48" s="14">
        <v>14</v>
      </c>
      <c r="E48" s="15">
        <v>5.8</v>
      </c>
      <c r="F48" s="16">
        <v>1033</v>
      </c>
      <c r="G48" s="16">
        <v>502</v>
      </c>
      <c r="H48" s="16">
        <v>60</v>
      </c>
      <c r="I48" s="16">
        <v>2532</v>
      </c>
      <c r="J48" s="14">
        <v>2</v>
      </c>
      <c r="K48" s="16">
        <v>0</v>
      </c>
      <c r="L48" s="15">
        <v>1.56</v>
      </c>
      <c r="M48" s="17">
        <v>0.46</v>
      </c>
      <c r="N48" s="16">
        <v>11844</v>
      </c>
      <c r="O48" s="16">
        <v>1521</v>
      </c>
      <c r="P48" s="15">
        <v>1.1100000000000001</v>
      </c>
      <c r="Q48" s="16">
        <v>13147</v>
      </c>
      <c r="R48" s="17">
        <v>0</v>
      </c>
      <c r="S48" s="16">
        <v>21</v>
      </c>
      <c r="T48" s="16">
        <v>33</v>
      </c>
    </row>
    <row r="49" spans="1:20">
      <c r="A49" s="12" t="s">
        <v>94</v>
      </c>
      <c r="B49" s="13">
        <v>7191</v>
      </c>
      <c r="C49" s="13">
        <v>0</v>
      </c>
      <c r="D49" s="14">
        <v>29</v>
      </c>
      <c r="E49" s="15">
        <v>6</v>
      </c>
      <c r="F49" s="16">
        <v>1805</v>
      </c>
      <c r="G49" s="16">
        <v>901</v>
      </c>
      <c r="H49" s="16">
        <v>0</v>
      </c>
      <c r="I49" s="16">
        <v>0</v>
      </c>
      <c r="J49" s="14">
        <v>1</v>
      </c>
      <c r="K49" s="16">
        <v>0</v>
      </c>
      <c r="L49" s="15">
        <v>1</v>
      </c>
      <c r="M49" s="17">
        <v>0.25</v>
      </c>
      <c r="N49" s="16">
        <v>11444</v>
      </c>
      <c r="O49" s="16">
        <v>1819</v>
      </c>
      <c r="P49" s="15">
        <v>3.46</v>
      </c>
      <c r="Q49" s="16">
        <v>39564</v>
      </c>
      <c r="R49" s="17">
        <v>0.36</v>
      </c>
      <c r="S49" s="16">
        <v>51</v>
      </c>
      <c r="T49" s="16">
        <v>11</v>
      </c>
    </row>
    <row r="50" spans="1:20">
      <c r="A50" s="12" t="s">
        <v>95</v>
      </c>
      <c r="B50" s="13">
        <v>1409</v>
      </c>
      <c r="C50" s="13">
        <v>119</v>
      </c>
      <c r="D50" s="14">
        <v>10.130000000000001</v>
      </c>
      <c r="E50" s="15">
        <v>7</v>
      </c>
      <c r="F50" s="16">
        <v>969</v>
      </c>
      <c r="G50" s="16">
        <v>366</v>
      </c>
      <c r="H50" s="16">
        <v>15</v>
      </c>
      <c r="I50" s="16">
        <v>4500</v>
      </c>
      <c r="J50" s="14">
        <v>1</v>
      </c>
      <c r="K50" s="16">
        <v>0</v>
      </c>
      <c r="L50" s="15">
        <v>0</v>
      </c>
      <c r="M50" s="17">
        <v>0.1</v>
      </c>
      <c r="N50" s="16">
        <v>5208</v>
      </c>
      <c r="O50" s="16">
        <v>1064</v>
      </c>
      <c r="P50" s="15">
        <v>1.91</v>
      </c>
      <c r="Q50" s="16">
        <v>9937</v>
      </c>
      <c r="R50" s="17">
        <v>0</v>
      </c>
      <c r="S50" s="16">
        <v>13</v>
      </c>
      <c r="T50" s="16">
        <v>3</v>
      </c>
    </row>
    <row r="51" spans="1:20">
      <c r="A51" s="34" t="s">
        <v>96</v>
      </c>
      <c r="B51" s="35">
        <v>3832</v>
      </c>
      <c r="C51" s="13">
        <v>712</v>
      </c>
      <c r="D51" s="14">
        <v>48</v>
      </c>
      <c r="E51" s="15">
        <v>4.65788100208768</v>
      </c>
      <c r="F51" s="16">
        <v>1473</v>
      </c>
      <c r="G51" s="16">
        <v>850</v>
      </c>
      <c r="H51" s="16">
        <v>80</v>
      </c>
      <c r="I51" s="16">
        <v>2810</v>
      </c>
      <c r="J51" s="14">
        <v>1</v>
      </c>
      <c r="K51" s="16">
        <v>0</v>
      </c>
      <c r="L51" s="15">
        <v>0</v>
      </c>
      <c r="M51" s="17">
        <v>0.12916666666666701</v>
      </c>
      <c r="N51" s="16">
        <v>13097</v>
      </c>
      <c r="O51" s="16">
        <v>954.8</v>
      </c>
      <c r="P51" s="15">
        <v>1.3628311827135999</v>
      </c>
      <c r="Q51" s="16">
        <v>17849</v>
      </c>
      <c r="R51" s="17">
        <v>0</v>
      </c>
      <c r="S51" s="16">
        <v>73</v>
      </c>
      <c r="T51" s="16">
        <v>75</v>
      </c>
    </row>
  </sheetData>
  <autoFilter ref="A2:T2" xr:uid="{00000000-0009-0000-0000-000000000000}"/>
  <pageMargins left="0.7" right="0.7" top="0.75" bottom="0.75" header="0.511811023622047" footer="0.511811023622047"/>
  <pageSetup paperSize="9" orientation="portrait" horizontalDpi="300" verticalDpi="30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Q62"/>
  <sheetViews>
    <sheetView zoomScaleNormal="100" workbookViewId="0">
      <pane ySplit="2" topLeftCell="A20" activePane="bottomLeft" state="frozen"/>
      <selection pane="bottomLeft" activeCell="D60" sqref="D60"/>
    </sheetView>
  </sheetViews>
  <sheetFormatPr defaultColWidth="11.5703125" defaultRowHeight="13.9"/>
  <cols>
    <col min="1" max="1" width="32.42578125" customWidth="1"/>
    <col min="2" max="2" width="20.42578125" customWidth="1"/>
    <col min="3" max="3" width="23" customWidth="1"/>
    <col min="6" max="6" width="15.7109375" customWidth="1"/>
    <col min="36" max="36" width="24.140625" customWidth="1"/>
  </cols>
  <sheetData>
    <row r="1" spans="1:43" ht="109.7" customHeight="1">
      <c r="A1" s="70" t="s">
        <v>0</v>
      </c>
      <c r="B1" s="70" t="s">
        <v>217</v>
      </c>
      <c r="C1" s="70" t="s">
        <v>218</v>
      </c>
      <c r="D1" s="70" t="s">
        <v>219</v>
      </c>
      <c r="E1" s="70" t="s">
        <v>220</v>
      </c>
      <c r="F1" s="70" t="s">
        <v>137</v>
      </c>
      <c r="G1" s="70" t="s">
        <v>222</v>
      </c>
      <c r="H1" s="70" t="s">
        <v>256</v>
      </c>
      <c r="I1" s="70" t="s">
        <v>257</v>
      </c>
      <c r="J1" s="70" t="s">
        <v>258</v>
      </c>
      <c r="K1" s="70" t="s">
        <v>115</v>
      </c>
      <c r="L1" s="70" t="s">
        <v>224</v>
      </c>
      <c r="M1" s="133" t="s">
        <v>140</v>
      </c>
      <c r="N1" s="70" t="s">
        <v>9</v>
      </c>
      <c r="O1" s="70" t="s">
        <v>18</v>
      </c>
      <c r="P1" s="70" t="s">
        <v>342</v>
      </c>
      <c r="Q1" s="70" t="s">
        <v>143</v>
      </c>
      <c r="R1" s="133" t="s">
        <v>226</v>
      </c>
      <c r="S1" s="70" t="s">
        <v>145</v>
      </c>
      <c r="T1" s="70" t="s">
        <v>343</v>
      </c>
      <c r="U1" s="133" t="s">
        <v>11</v>
      </c>
      <c r="V1" s="135" t="s">
        <v>17</v>
      </c>
      <c r="W1" s="133" t="s">
        <v>12</v>
      </c>
      <c r="X1" s="133" t="s">
        <v>15</v>
      </c>
      <c r="Y1" s="134" t="s">
        <v>147</v>
      </c>
      <c r="Z1" s="134" t="s">
        <v>148</v>
      </c>
      <c r="AA1" s="135" t="s">
        <v>149</v>
      </c>
      <c r="AB1" s="136" t="s">
        <v>150</v>
      </c>
      <c r="AC1" s="136" t="s">
        <v>151</v>
      </c>
      <c r="AD1" s="136" t="s">
        <v>152</v>
      </c>
      <c r="AE1" s="135" t="s">
        <v>344</v>
      </c>
      <c r="AF1" s="136" t="s">
        <v>345</v>
      </c>
      <c r="AG1" s="70" t="s">
        <v>153</v>
      </c>
      <c r="AH1" s="135" t="s">
        <v>154</v>
      </c>
      <c r="AI1" s="135" t="s">
        <v>346</v>
      </c>
      <c r="AJ1" s="70" t="s">
        <v>156</v>
      </c>
      <c r="AK1" s="70" t="s">
        <v>157</v>
      </c>
      <c r="AL1" s="135" t="s">
        <v>13</v>
      </c>
      <c r="AM1" s="70" t="s">
        <v>12</v>
      </c>
      <c r="AN1" s="70" t="s">
        <v>158</v>
      </c>
      <c r="AO1" s="70" t="s">
        <v>159</v>
      </c>
      <c r="AP1" s="70" t="s">
        <v>347</v>
      </c>
      <c r="AQ1" s="70" t="s">
        <v>348</v>
      </c>
    </row>
    <row r="2" spans="1:43" ht="117.4" customHeight="1">
      <c r="A2" s="70" t="s">
        <v>278</v>
      </c>
      <c r="B2" s="70" t="s">
        <v>279</v>
      </c>
      <c r="C2" s="70" t="s">
        <v>280</v>
      </c>
      <c r="D2" s="70" t="s">
        <v>230</v>
      </c>
      <c r="E2" s="70" t="s">
        <v>231</v>
      </c>
      <c r="F2" s="70" t="s">
        <v>160</v>
      </c>
      <c r="G2" s="70" t="s">
        <v>162</v>
      </c>
      <c r="H2" s="70" t="s">
        <v>260</v>
      </c>
      <c r="I2" s="70" t="s">
        <v>282</v>
      </c>
      <c r="J2" s="70" t="s">
        <v>283</v>
      </c>
      <c r="K2" s="70" t="s">
        <v>263</v>
      </c>
      <c r="L2" s="70" t="s">
        <v>232</v>
      </c>
      <c r="M2" s="70" t="s">
        <v>234</v>
      </c>
      <c r="N2" s="70" t="s">
        <v>235</v>
      </c>
      <c r="O2" s="70" t="s">
        <v>236</v>
      </c>
      <c r="P2" s="70" t="s">
        <v>323</v>
      </c>
      <c r="Q2" s="70" t="s">
        <v>238</v>
      </c>
      <c r="R2" s="70" t="s">
        <v>168</v>
      </c>
      <c r="S2" s="70" t="s">
        <v>169</v>
      </c>
      <c r="T2" s="70" t="s">
        <v>324</v>
      </c>
      <c r="U2" s="70" t="s">
        <v>171</v>
      </c>
      <c r="V2" s="70" t="s">
        <v>264</v>
      </c>
      <c r="W2" s="70" t="s">
        <v>32</v>
      </c>
      <c r="X2" s="70" t="s">
        <v>35</v>
      </c>
      <c r="Y2" s="70" t="s">
        <v>265</v>
      </c>
      <c r="Z2" s="70" t="s">
        <v>266</v>
      </c>
      <c r="AA2" s="70" t="s">
        <v>267</v>
      </c>
      <c r="AB2" s="70" t="s">
        <v>268</v>
      </c>
      <c r="AC2" s="70" t="s">
        <v>177</v>
      </c>
      <c r="AD2" s="70" t="s">
        <v>269</v>
      </c>
      <c r="AE2" s="70" t="s">
        <v>349</v>
      </c>
      <c r="AF2" s="70" t="s">
        <v>350</v>
      </c>
      <c r="AG2" s="70" t="s">
        <v>179</v>
      </c>
      <c r="AH2" s="70" t="s">
        <v>239</v>
      </c>
      <c r="AI2" s="70" t="s">
        <v>270</v>
      </c>
      <c r="AJ2" s="70" t="s">
        <v>271</v>
      </c>
      <c r="AK2" s="70" t="s">
        <v>183</v>
      </c>
      <c r="AL2" s="70" t="s">
        <v>184</v>
      </c>
      <c r="AM2" s="70" t="s">
        <v>326</v>
      </c>
      <c r="AN2" s="70" t="s">
        <v>186</v>
      </c>
      <c r="AO2" s="70" t="s">
        <v>187</v>
      </c>
      <c r="AP2" s="70" t="s">
        <v>286</v>
      </c>
      <c r="AQ2" s="70" t="s">
        <v>287</v>
      </c>
    </row>
    <row r="3" spans="1:43">
      <c r="A3" s="266" t="s">
        <v>40</v>
      </c>
      <c r="B3" s="266" t="s">
        <v>241</v>
      </c>
      <c r="C3" s="266" t="s">
        <v>318</v>
      </c>
      <c r="D3" s="267">
        <v>3379</v>
      </c>
      <c r="E3" s="267">
        <v>345</v>
      </c>
      <c r="F3" s="267" t="s">
        <v>188</v>
      </c>
      <c r="G3" s="268">
        <v>459</v>
      </c>
      <c r="H3" s="145">
        <v>2</v>
      </c>
      <c r="I3" s="145">
        <v>1</v>
      </c>
      <c r="J3" s="145">
        <v>0</v>
      </c>
      <c r="K3" s="148">
        <v>5.58</v>
      </c>
      <c r="L3" s="146">
        <v>6</v>
      </c>
      <c r="M3" s="146">
        <v>2</v>
      </c>
      <c r="N3" s="145">
        <v>1</v>
      </c>
      <c r="O3" s="269">
        <v>35</v>
      </c>
      <c r="P3" s="145" t="s">
        <v>189</v>
      </c>
      <c r="Q3" s="145">
        <v>5</v>
      </c>
      <c r="R3" s="145">
        <v>12</v>
      </c>
      <c r="S3" s="270">
        <v>0</v>
      </c>
      <c r="T3" s="146">
        <v>0</v>
      </c>
      <c r="U3" s="145">
        <v>1.1399999999999999</v>
      </c>
      <c r="V3" s="149">
        <v>0</v>
      </c>
      <c r="W3" s="271">
        <v>0.113244514106583</v>
      </c>
      <c r="X3" s="272">
        <v>1.5031218894217699</v>
      </c>
      <c r="Y3" s="148">
        <v>16611</v>
      </c>
      <c r="Z3" s="146">
        <v>4.9159514649304503</v>
      </c>
      <c r="AA3" s="272">
        <v>1.00621485646641</v>
      </c>
      <c r="AB3" s="273">
        <v>0.135839005622965</v>
      </c>
      <c r="AC3" s="147">
        <v>0.24183006535947699</v>
      </c>
      <c r="AD3" s="148">
        <v>17</v>
      </c>
      <c r="AE3" s="145">
        <v>98</v>
      </c>
      <c r="AF3" s="145">
        <v>345</v>
      </c>
      <c r="AG3" s="273">
        <v>1</v>
      </c>
      <c r="AH3" s="146">
        <v>21.42</v>
      </c>
      <c r="AI3" s="273">
        <v>0.31</v>
      </c>
      <c r="AJ3" s="146" t="s">
        <v>190</v>
      </c>
      <c r="AK3" s="146">
        <v>360</v>
      </c>
      <c r="AL3" s="145">
        <v>11051</v>
      </c>
      <c r="AM3" s="147">
        <v>0.113244514106583</v>
      </c>
      <c r="AN3" s="148">
        <v>3</v>
      </c>
      <c r="AO3" s="146">
        <v>6</v>
      </c>
      <c r="AP3" s="145">
        <v>9</v>
      </c>
      <c r="AQ3" s="146"/>
    </row>
    <row r="4" spans="1:43">
      <c r="A4" s="266" t="s">
        <v>40</v>
      </c>
      <c r="B4" s="266" t="s">
        <v>241</v>
      </c>
      <c r="C4" s="266" t="s">
        <v>318</v>
      </c>
      <c r="D4" s="267">
        <v>4137</v>
      </c>
      <c r="E4" s="267">
        <v>445</v>
      </c>
      <c r="F4" s="267" t="s">
        <v>188</v>
      </c>
      <c r="G4" s="268">
        <v>519</v>
      </c>
      <c r="H4" s="145">
        <v>2</v>
      </c>
      <c r="I4" s="145">
        <v>1</v>
      </c>
      <c r="J4" s="145">
        <v>0</v>
      </c>
      <c r="K4" s="148">
        <v>7.74</v>
      </c>
      <c r="L4" s="146">
        <v>14</v>
      </c>
      <c r="M4" s="146">
        <v>3</v>
      </c>
      <c r="N4" s="145">
        <v>2</v>
      </c>
      <c r="O4" s="269">
        <v>27</v>
      </c>
      <c r="P4" s="145" t="s">
        <v>189</v>
      </c>
      <c r="Q4" s="145">
        <v>2</v>
      </c>
      <c r="R4" s="145">
        <v>11</v>
      </c>
      <c r="S4" s="270">
        <v>3.9946821368141201</v>
      </c>
      <c r="T4" s="146">
        <v>0</v>
      </c>
      <c r="U4" s="145">
        <v>2</v>
      </c>
      <c r="V4" s="149">
        <v>0.13364485981308399</v>
      </c>
      <c r="W4" s="271">
        <v>0.16818610499842801</v>
      </c>
      <c r="X4" s="272">
        <v>3.04019798006822</v>
      </c>
      <c r="Y4" s="148">
        <v>45454</v>
      </c>
      <c r="Z4" s="146">
        <v>10.9871887841431</v>
      </c>
      <c r="AA4" s="272">
        <v>1.5390379502054601</v>
      </c>
      <c r="AB4" s="273">
        <v>0.12545322697607</v>
      </c>
      <c r="AC4" s="147">
        <v>0.184971098265896</v>
      </c>
      <c r="AD4" s="148">
        <v>17</v>
      </c>
      <c r="AE4" s="145">
        <v>17</v>
      </c>
      <c r="AF4" s="145">
        <v>327</v>
      </c>
      <c r="AG4" s="273">
        <v>0.73483146067415706</v>
      </c>
      <c r="AH4" s="146">
        <v>39.06</v>
      </c>
      <c r="AI4" s="273">
        <v>0.43</v>
      </c>
      <c r="AJ4" s="146" t="s">
        <v>192</v>
      </c>
      <c r="AK4" s="146">
        <v>182</v>
      </c>
      <c r="AL4" s="145">
        <v>14951</v>
      </c>
      <c r="AM4" s="147">
        <v>0.16818610499842801</v>
      </c>
      <c r="AN4" s="148">
        <v>4</v>
      </c>
      <c r="AO4" s="146">
        <v>12.5</v>
      </c>
      <c r="AP4" s="145">
        <v>6</v>
      </c>
      <c r="AQ4" s="146"/>
    </row>
    <row r="5" spans="1:43">
      <c r="A5" s="266" t="s">
        <v>40</v>
      </c>
      <c r="B5" s="266" t="s">
        <v>241</v>
      </c>
      <c r="C5" s="266" t="s">
        <v>319</v>
      </c>
      <c r="D5" s="267">
        <v>11405</v>
      </c>
      <c r="E5" s="267">
        <v>1075</v>
      </c>
      <c r="F5" s="267" t="s">
        <v>195</v>
      </c>
      <c r="G5" s="268">
        <v>1039</v>
      </c>
      <c r="H5" s="145">
        <v>14</v>
      </c>
      <c r="I5" s="145">
        <v>5</v>
      </c>
      <c r="J5" s="145">
        <v>8</v>
      </c>
      <c r="K5" s="148">
        <v>12.6</v>
      </c>
      <c r="L5" s="146">
        <v>32.5</v>
      </c>
      <c r="M5" s="146">
        <v>4.2</v>
      </c>
      <c r="N5" s="145">
        <v>3</v>
      </c>
      <c r="O5" s="269">
        <v>44</v>
      </c>
      <c r="P5" s="145" t="s">
        <v>189</v>
      </c>
      <c r="Q5" s="145" t="s">
        <v>338</v>
      </c>
      <c r="R5" s="145" t="s">
        <v>339</v>
      </c>
      <c r="S5" s="270">
        <v>4.3801060938185001</v>
      </c>
      <c r="T5" s="146">
        <v>0</v>
      </c>
      <c r="U5" s="145">
        <v>1.46</v>
      </c>
      <c r="V5" s="149">
        <v>0.42029942756494898</v>
      </c>
      <c r="W5" s="271">
        <v>0.27067938021454102</v>
      </c>
      <c r="X5" s="272">
        <v>1.2962628478045799</v>
      </c>
      <c r="Y5" s="148">
        <v>30142</v>
      </c>
      <c r="Z5" s="146">
        <v>2.6428759316089399</v>
      </c>
      <c r="AA5" s="272">
        <v>1.5360806663744</v>
      </c>
      <c r="AB5" s="273">
        <v>9.1100394563787795E-2</v>
      </c>
      <c r="AC5" s="147">
        <v>0.329162656400385</v>
      </c>
      <c r="AD5" s="148">
        <v>22</v>
      </c>
      <c r="AE5" s="145">
        <v>34</v>
      </c>
      <c r="AF5" s="145">
        <v>311</v>
      </c>
      <c r="AG5" s="273">
        <v>0.27813953488372101</v>
      </c>
      <c r="AH5" s="146">
        <v>132.30000000000001</v>
      </c>
      <c r="AI5" s="273">
        <v>0.7</v>
      </c>
      <c r="AJ5" s="146" t="s">
        <v>194</v>
      </c>
      <c r="AK5" s="146">
        <v>672</v>
      </c>
      <c r="AL5" s="145">
        <v>23253</v>
      </c>
      <c r="AM5" s="147">
        <v>0.27067938021454102</v>
      </c>
      <c r="AN5" s="148">
        <v>6</v>
      </c>
      <c r="AO5" s="146">
        <v>54.8</v>
      </c>
      <c r="AP5" s="145">
        <v>10</v>
      </c>
      <c r="AQ5" s="146"/>
    </row>
    <row r="6" spans="1:43">
      <c r="A6" s="266" t="s">
        <v>40</v>
      </c>
      <c r="B6" s="266" t="s">
        <v>244</v>
      </c>
      <c r="C6" s="266" t="s">
        <v>245</v>
      </c>
      <c r="D6" s="267">
        <v>13221</v>
      </c>
      <c r="E6" s="267">
        <v>1419</v>
      </c>
      <c r="F6" s="267" t="s">
        <v>289</v>
      </c>
      <c r="G6" s="268">
        <v>3652</v>
      </c>
      <c r="H6" s="145">
        <v>21</v>
      </c>
      <c r="I6" s="145">
        <v>20</v>
      </c>
      <c r="J6" s="145">
        <v>0</v>
      </c>
      <c r="K6" s="148">
        <v>0.16200000000000001</v>
      </c>
      <c r="L6" s="146">
        <v>55.2</v>
      </c>
      <c r="M6" s="146">
        <v>1.7</v>
      </c>
      <c r="N6" s="145">
        <v>2</v>
      </c>
      <c r="O6" s="269">
        <v>35</v>
      </c>
      <c r="P6" s="145" t="s">
        <v>196</v>
      </c>
      <c r="Q6" s="145">
        <v>3</v>
      </c>
      <c r="R6" s="145">
        <v>33</v>
      </c>
      <c r="S6" s="270">
        <v>0</v>
      </c>
      <c r="T6" s="146">
        <v>0</v>
      </c>
      <c r="U6" s="145">
        <v>1.1000000000000001</v>
      </c>
      <c r="V6" s="149">
        <v>0</v>
      </c>
      <c r="W6" s="271">
        <v>0.107550698956488</v>
      </c>
      <c r="X6" s="272">
        <v>2.0202708916302101</v>
      </c>
      <c r="Y6" s="148">
        <v>153781</v>
      </c>
      <c r="Z6" s="146">
        <v>11.631570985553299</v>
      </c>
      <c r="AA6" s="272">
        <v>5.0452310717797397</v>
      </c>
      <c r="AB6" s="273">
        <v>0.27622721428031199</v>
      </c>
      <c r="AC6" s="147">
        <v>0</v>
      </c>
      <c r="AD6" s="148">
        <v>245</v>
      </c>
      <c r="AE6" s="145"/>
      <c r="AF6" s="145"/>
      <c r="AG6" s="273">
        <v>2.38689217758985</v>
      </c>
      <c r="AH6" s="146">
        <v>835.8</v>
      </c>
      <c r="AI6" s="273">
        <v>0.9</v>
      </c>
      <c r="AJ6" s="146" t="s">
        <v>197</v>
      </c>
      <c r="AK6" s="146">
        <v>2710</v>
      </c>
      <c r="AL6" s="145">
        <v>76119</v>
      </c>
      <c r="AM6" s="147">
        <v>0.107550698956488</v>
      </c>
      <c r="AN6" s="148">
        <v>6</v>
      </c>
      <c r="AO6" s="146">
        <v>53</v>
      </c>
      <c r="AP6" s="145"/>
      <c r="AQ6" s="146"/>
    </row>
    <row r="7" spans="1:43">
      <c r="A7" s="266" t="s">
        <v>40</v>
      </c>
      <c r="B7" s="266" t="s">
        <v>241</v>
      </c>
      <c r="C7" s="266" t="s">
        <v>320</v>
      </c>
      <c r="D7" s="267">
        <v>3732</v>
      </c>
      <c r="E7" s="267">
        <v>326</v>
      </c>
      <c r="F7" s="267" t="s">
        <v>188</v>
      </c>
      <c r="G7" s="268">
        <v>1055</v>
      </c>
      <c r="H7" s="145">
        <v>4</v>
      </c>
      <c r="I7" s="145">
        <v>3</v>
      </c>
      <c r="J7" s="145">
        <v>0</v>
      </c>
      <c r="K7" s="148">
        <v>9</v>
      </c>
      <c r="L7" s="146">
        <v>15.5</v>
      </c>
      <c r="M7" s="146">
        <v>1.6666666666666701</v>
      </c>
      <c r="N7" s="145">
        <v>3</v>
      </c>
      <c r="O7" s="269">
        <v>162</v>
      </c>
      <c r="P7" s="145" t="s">
        <v>189</v>
      </c>
      <c r="Q7" s="145">
        <v>4</v>
      </c>
      <c r="R7" s="145">
        <v>10</v>
      </c>
      <c r="S7" s="270">
        <v>6.7374464094319402</v>
      </c>
      <c r="T7" s="146">
        <v>0</v>
      </c>
      <c r="U7" s="145">
        <v>1.43</v>
      </c>
      <c r="V7" s="149">
        <v>0.48733333333333301</v>
      </c>
      <c r="W7" s="271">
        <v>0.28876041278129999</v>
      </c>
      <c r="X7" s="272">
        <v>1.6136974518868901</v>
      </c>
      <c r="Y7" s="148">
        <v>30018</v>
      </c>
      <c r="Z7" s="146">
        <v>8.0434083601286197</v>
      </c>
      <c r="AA7" s="272">
        <v>1.65005359056806</v>
      </c>
      <c r="AB7" s="273">
        <v>0.28269024651661301</v>
      </c>
      <c r="AC7" s="147">
        <v>0.11753554502369699</v>
      </c>
      <c r="AD7" s="148">
        <v>130</v>
      </c>
      <c r="AE7" s="145">
        <v>211</v>
      </c>
      <c r="AF7" s="145">
        <v>3042</v>
      </c>
      <c r="AG7" s="273">
        <v>9.3312883435582794</v>
      </c>
      <c r="AH7" s="146">
        <v>37.799999999999997</v>
      </c>
      <c r="AI7" s="273">
        <v>0.5</v>
      </c>
      <c r="AJ7" s="146" t="s">
        <v>194</v>
      </c>
      <c r="AK7" s="146">
        <v>175</v>
      </c>
      <c r="AL7" s="145">
        <v>18602</v>
      </c>
      <c r="AM7" s="147">
        <v>0.28876041278129999</v>
      </c>
      <c r="AN7" s="148">
        <v>7</v>
      </c>
      <c r="AO7" s="146">
        <v>17</v>
      </c>
      <c r="AP7" s="145">
        <v>9</v>
      </c>
      <c r="AQ7" s="146"/>
    </row>
    <row r="8" spans="1:43">
      <c r="A8" s="266" t="s">
        <v>40</v>
      </c>
      <c r="B8" s="266" t="s">
        <v>241</v>
      </c>
      <c r="C8" s="266" t="s">
        <v>318</v>
      </c>
      <c r="D8" s="267">
        <v>3979</v>
      </c>
      <c r="E8" s="267">
        <v>350</v>
      </c>
      <c r="F8" s="267" t="s">
        <v>188</v>
      </c>
      <c r="G8" s="268">
        <v>560</v>
      </c>
      <c r="H8" s="145">
        <v>15</v>
      </c>
      <c r="I8" s="145">
        <v>13</v>
      </c>
      <c r="J8" s="145">
        <v>1</v>
      </c>
      <c r="K8" s="148">
        <v>9.9</v>
      </c>
      <c r="L8" s="146">
        <v>5</v>
      </c>
      <c r="M8" s="146">
        <v>0</v>
      </c>
      <c r="N8" s="145">
        <v>3</v>
      </c>
      <c r="O8" s="269">
        <v>49</v>
      </c>
      <c r="P8" s="145" t="s">
        <v>189</v>
      </c>
      <c r="Q8" s="145">
        <v>3</v>
      </c>
      <c r="R8" s="145">
        <v>2</v>
      </c>
      <c r="S8" s="270">
        <v>3.7608946971600901</v>
      </c>
      <c r="T8" s="146">
        <v>0</v>
      </c>
      <c r="U8" s="145">
        <v>1.43</v>
      </c>
      <c r="V8" s="149">
        <v>3.52201257861635E-2</v>
      </c>
      <c r="W8" s="271">
        <v>0.14167684878105499</v>
      </c>
      <c r="X8" s="272">
        <v>2.08931745467472</v>
      </c>
      <c r="Y8" s="148">
        <v>23509</v>
      </c>
      <c r="Z8" s="146">
        <v>5.9082684091480298</v>
      </c>
      <c r="AA8" s="272">
        <v>2.5131942699170602</v>
      </c>
      <c r="AB8" s="273">
        <v>0.14073887911535601</v>
      </c>
      <c r="AC8" s="147">
        <v>0.13392857142857101</v>
      </c>
      <c r="AD8" s="148">
        <v>140</v>
      </c>
      <c r="AE8" s="145">
        <v>190</v>
      </c>
      <c r="AF8" s="145">
        <v>352</v>
      </c>
      <c r="AG8" s="273">
        <v>1.00571428571429</v>
      </c>
      <c r="AH8" s="146">
        <v>29.4</v>
      </c>
      <c r="AI8" s="273">
        <v>0.55000000000000004</v>
      </c>
      <c r="AJ8" s="146" t="s">
        <v>190</v>
      </c>
      <c r="AK8" s="146">
        <v>204</v>
      </c>
      <c r="AL8" s="145">
        <v>11252</v>
      </c>
      <c r="AM8" s="147">
        <v>0.14167684878105499</v>
      </c>
      <c r="AN8" s="148">
        <v>3</v>
      </c>
      <c r="AO8" s="146">
        <v>7.5</v>
      </c>
      <c r="AP8" s="145">
        <v>7</v>
      </c>
      <c r="AQ8" s="146"/>
    </row>
    <row r="9" spans="1:43">
      <c r="A9" s="266" t="s">
        <v>40</v>
      </c>
      <c r="B9" s="266" t="s">
        <v>241</v>
      </c>
      <c r="C9" s="266" t="s">
        <v>321</v>
      </c>
      <c r="D9" s="267">
        <v>1366</v>
      </c>
      <c r="E9" s="267">
        <v>78</v>
      </c>
      <c r="F9" s="267" t="s">
        <v>188</v>
      </c>
      <c r="G9" s="268">
        <v>265</v>
      </c>
      <c r="H9" s="145">
        <v>2</v>
      </c>
      <c r="I9" s="145">
        <v>1</v>
      </c>
      <c r="J9" s="145">
        <v>0</v>
      </c>
      <c r="K9" s="148">
        <v>3.6</v>
      </c>
      <c r="L9" s="146">
        <v>24</v>
      </c>
      <c r="M9" s="146">
        <v>2</v>
      </c>
      <c r="N9" s="145">
        <v>1</v>
      </c>
      <c r="O9" s="269">
        <v>70</v>
      </c>
      <c r="P9" s="145" t="s">
        <v>191</v>
      </c>
      <c r="Q9" s="145">
        <v>5</v>
      </c>
      <c r="R9" s="145">
        <v>3</v>
      </c>
      <c r="S9" s="270">
        <v>4.4421669106881403</v>
      </c>
      <c r="T9" s="146">
        <v>0</v>
      </c>
      <c r="U9" s="145">
        <v>1.33</v>
      </c>
      <c r="V9" s="149">
        <v>0</v>
      </c>
      <c r="W9" s="271">
        <v>0.20760000000000001</v>
      </c>
      <c r="X9" s="272">
        <v>1.05598890622292</v>
      </c>
      <c r="Y9" s="148">
        <v>6092</v>
      </c>
      <c r="Z9" s="146">
        <v>4.4597364568081996</v>
      </c>
      <c r="AA9" s="272">
        <v>1.46412884333821</v>
      </c>
      <c r="AB9" s="273">
        <v>0.19399707174231301</v>
      </c>
      <c r="AC9" s="147">
        <v>0.12452830188679199</v>
      </c>
      <c r="AD9" s="148">
        <v>2</v>
      </c>
      <c r="AE9" s="145">
        <v>2</v>
      </c>
      <c r="AF9" s="145">
        <v>25</v>
      </c>
      <c r="AG9" s="273">
        <v>0.32051282051282098</v>
      </c>
      <c r="AH9" s="146">
        <v>12.6</v>
      </c>
      <c r="AI9" s="273">
        <v>0.2</v>
      </c>
      <c r="AJ9" s="146" t="s">
        <v>190</v>
      </c>
      <c r="AK9" s="146">
        <v>75</v>
      </c>
      <c r="AL9" s="145">
        <v>5769</v>
      </c>
      <c r="AM9" s="147">
        <v>0.20760000000000001</v>
      </c>
      <c r="AN9" s="148">
        <v>3</v>
      </c>
      <c r="AO9" s="146">
        <v>6</v>
      </c>
      <c r="AP9" s="145">
        <v>3</v>
      </c>
      <c r="AQ9" s="146"/>
    </row>
    <row r="10" spans="1:43">
      <c r="A10" s="274" t="s">
        <v>351</v>
      </c>
      <c r="B10" s="266" t="s">
        <v>241</v>
      </c>
      <c r="C10" s="266" t="s">
        <v>319</v>
      </c>
      <c r="D10" s="267"/>
      <c r="E10" s="267"/>
      <c r="F10" s="267"/>
      <c r="G10" s="268"/>
      <c r="H10" s="145"/>
      <c r="I10" s="145"/>
      <c r="J10" s="145"/>
      <c r="K10" s="148"/>
      <c r="L10" s="146"/>
      <c r="M10" s="146"/>
      <c r="N10" s="145"/>
      <c r="O10" s="269"/>
      <c r="P10" s="145"/>
      <c r="Q10" s="145"/>
      <c r="R10" s="145"/>
      <c r="S10" s="270"/>
      <c r="T10" s="146"/>
      <c r="U10" s="145"/>
      <c r="V10" s="149"/>
      <c r="W10" s="271"/>
      <c r="X10" s="272"/>
      <c r="Y10" s="148"/>
      <c r="Z10" s="146"/>
      <c r="AA10" s="272"/>
      <c r="AB10" s="273"/>
      <c r="AC10" s="147"/>
      <c r="AD10" s="148"/>
      <c r="AE10" s="145"/>
      <c r="AF10" s="145"/>
      <c r="AG10" s="273"/>
      <c r="AH10" s="146"/>
      <c r="AI10" s="273"/>
      <c r="AJ10" s="146"/>
      <c r="AK10" s="146"/>
      <c r="AL10" s="145"/>
      <c r="AM10" s="147"/>
      <c r="AN10" s="148"/>
      <c r="AO10" s="146"/>
      <c r="AP10" s="145"/>
      <c r="AQ10" s="146"/>
    </row>
    <row r="11" spans="1:43">
      <c r="A11" s="266" t="s">
        <v>199</v>
      </c>
      <c r="B11" s="266" t="s">
        <v>241</v>
      </c>
      <c r="C11" s="266" t="s">
        <v>321</v>
      </c>
      <c r="D11" s="267">
        <v>9720</v>
      </c>
      <c r="E11" s="267">
        <v>1251</v>
      </c>
      <c r="F11" s="267" t="s">
        <v>193</v>
      </c>
      <c r="G11" s="268">
        <v>1126</v>
      </c>
      <c r="H11" s="145">
        <v>3</v>
      </c>
      <c r="I11" s="145">
        <v>2</v>
      </c>
      <c r="J11" s="145">
        <v>0</v>
      </c>
      <c r="K11" s="148">
        <v>14.4</v>
      </c>
      <c r="L11" s="146">
        <v>91</v>
      </c>
      <c r="M11" s="146">
        <v>3</v>
      </c>
      <c r="N11" s="145">
        <v>11</v>
      </c>
      <c r="O11" s="269">
        <v>46</v>
      </c>
      <c r="P11" s="145" t="s">
        <v>189</v>
      </c>
      <c r="Q11" s="145">
        <v>10</v>
      </c>
      <c r="R11" s="145">
        <v>45</v>
      </c>
      <c r="S11" s="270">
        <v>2.4199588477366301</v>
      </c>
      <c r="T11" s="146">
        <v>0</v>
      </c>
      <c r="U11" s="145">
        <v>9</v>
      </c>
      <c r="V11" s="149">
        <v>0</v>
      </c>
      <c r="W11" s="271">
        <v>0.124966092853417</v>
      </c>
      <c r="X11" s="272">
        <v>2.0503705093330802</v>
      </c>
      <c r="Y11" s="148">
        <v>43718</v>
      </c>
      <c r="Z11" s="146">
        <v>4.4977366255144</v>
      </c>
      <c r="AA11" s="272">
        <v>4.4238683127572003</v>
      </c>
      <c r="AB11" s="273">
        <v>0.115843621399177</v>
      </c>
      <c r="AC11" s="147">
        <v>9.4138543516873896E-2</v>
      </c>
      <c r="AD11" s="148">
        <v>110</v>
      </c>
      <c r="AE11" s="145">
        <v>122</v>
      </c>
      <c r="AF11" s="145">
        <v>1912</v>
      </c>
      <c r="AG11" s="273">
        <v>1.37490007993605</v>
      </c>
      <c r="AH11" s="146">
        <v>75.599999999999994</v>
      </c>
      <c r="AI11" s="273">
        <v>0.8</v>
      </c>
      <c r="AJ11" s="146" t="s">
        <v>194</v>
      </c>
      <c r="AK11" s="146">
        <v>422</v>
      </c>
      <c r="AL11" s="145">
        <v>21322</v>
      </c>
      <c r="AM11" s="147">
        <v>0.124966092853417</v>
      </c>
      <c r="AN11" s="148">
        <v>3</v>
      </c>
      <c r="AO11" s="146">
        <v>13</v>
      </c>
      <c r="AP11" s="145">
        <v>10</v>
      </c>
      <c r="AQ11" s="146"/>
    </row>
    <row r="12" spans="1:43">
      <c r="A12" s="266" t="s">
        <v>200</v>
      </c>
      <c r="B12" s="266" t="s">
        <v>241</v>
      </c>
      <c r="C12" s="266" t="s">
        <v>318</v>
      </c>
      <c r="D12" s="267">
        <v>7000</v>
      </c>
      <c r="E12" s="267">
        <v>529</v>
      </c>
      <c r="F12" s="267" t="s">
        <v>193</v>
      </c>
      <c r="G12" s="268">
        <v>1767</v>
      </c>
      <c r="H12" s="145">
        <v>4</v>
      </c>
      <c r="I12" s="145">
        <v>3</v>
      </c>
      <c r="J12" s="145">
        <v>0</v>
      </c>
      <c r="K12" s="148">
        <v>8.1</v>
      </c>
      <c r="L12" s="146">
        <v>0</v>
      </c>
      <c r="M12" s="146">
        <v>0</v>
      </c>
      <c r="N12" s="145">
        <v>0</v>
      </c>
      <c r="O12" s="269">
        <v>3</v>
      </c>
      <c r="P12" s="145" t="s">
        <v>189</v>
      </c>
      <c r="Q12" s="145">
        <v>4</v>
      </c>
      <c r="R12" s="145">
        <v>5</v>
      </c>
      <c r="S12" s="270">
        <v>0.62</v>
      </c>
      <c r="T12" s="146">
        <v>0</v>
      </c>
      <c r="U12" s="145" t="s">
        <v>352</v>
      </c>
      <c r="V12" s="275">
        <v>0.70599999999999996</v>
      </c>
      <c r="W12" s="276">
        <v>6.2E-2</v>
      </c>
      <c r="X12" s="272">
        <v>0.65</v>
      </c>
      <c r="Y12" s="148">
        <v>7472</v>
      </c>
      <c r="Z12" s="146">
        <v>1.0669999999999999</v>
      </c>
      <c r="AA12" s="272">
        <v>0.4</v>
      </c>
      <c r="AB12" s="277">
        <v>0.25</v>
      </c>
      <c r="AC12" s="278">
        <v>0.13800000000000001</v>
      </c>
      <c r="AD12" s="148">
        <v>6</v>
      </c>
      <c r="AE12" s="145" t="s">
        <v>352</v>
      </c>
      <c r="AF12" s="145">
        <v>120</v>
      </c>
      <c r="AG12" s="273">
        <v>0.23</v>
      </c>
      <c r="AH12" s="146">
        <v>23.1</v>
      </c>
      <c r="AI12" s="277">
        <v>0.45</v>
      </c>
      <c r="AJ12" s="146" t="s">
        <v>190</v>
      </c>
      <c r="AK12" s="146">
        <v>237</v>
      </c>
      <c r="AL12" s="145">
        <v>11330</v>
      </c>
      <c r="AM12" s="278">
        <v>6.2E-2</v>
      </c>
      <c r="AN12" s="148">
        <v>3</v>
      </c>
      <c r="AO12" s="146">
        <v>6</v>
      </c>
      <c r="AP12" s="145">
        <v>1</v>
      </c>
      <c r="AQ12" s="146"/>
    </row>
    <row r="13" spans="1:43">
      <c r="A13" s="266" t="s">
        <v>52</v>
      </c>
      <c r="B13" s="266" t="s">
        <v>249</v>
      </c>
      <c r="C13" s="266" t="s">
        <v>320</v>
      </c>
      <c r="D13" s="267">
        <v>15184</v>
      </c>
      <c r="E13" s="267">
        <v>0</v>
      </c>
      <c r="F13" s="267" t="s">
        <v>195</v>
      </c>
      <c r="G13" s="268">
        <v>1173</v>
      </c>
      <c r="H13" s="145">
        <v>4</v>
      </c>
      <c r="I13" s="145">
        <v>3</v>
      </c>
      <c r="J13" s="145">
        <v>0</v>
      </c>
      <c r="K13" s="148">
        <v>14.4</v>
      </c>
      <c r="L13" s="146">
        <v>62</v>
      </c>
      <c r="M13" s="146">
        <v>1.3333333333333299</v>
      </c>
      <c r="N13" s="145">
        <v>1</v>
      </c>
      <c r="O13" s="269">
        <v>31</v>
      </c>
      <c r="P13" s="145" t="s">
        <v>189</v>
      </c>
      <c r="Q13" s="145">
        <v>4</v>
      </c>
      <c r="R13" s="145">
        <v>3</v>
      </c>
      <c r="S13" s="270">
        <v>3.0811314541622798</v>
      </c>
      <c r="T13" s="146">
        <v>0</v>
      </c>
      <c r="U13" s="145">
        <v>1</v>
      </c>
      <c r="V13" s="149">
        <v>0.76239669421487599</v>
      </c>
      <c r="W13" s="271">
        <v>0.194276870389884</v>
      </c>
      <c r="X13" s="272">
        <v>1.73486788499593</v>
      </c>
      <c r="Y13" s="148">
        <v>59617</v>
      </c>
      <c r="Z13" s="146">
        <v>3.92630400421496</v>
      </c>
      <c r="AA13" s="272">
        <v>1.4488935721812399</v>
      </c>
      <c r="AB13" s="273">
        <v>7.7252370916754506E-2</v>
      </c>
      <c r="AC13" s="147">
        <v>0.217391304347826</v>
      </c>
      <c r="AD13" s="148">
        <v>12</v>
      </c>
      <c r="AE13" s="145">
        <v>22</v>
      </c>
      <c r="AF13" s="145">
        <v>291</v>
      </c>
      <c r="AG13" s="273">
        <v>0</v>
      </c>
      <c r="AH13" s="146">
        <v>84</v>
      </c>
      <c r="AI13" s="273">
        <v>0.8</v>
      </c>
      <c r="AJ13" s="146" t="s">
        <v>194</v>
      </c>
      <c r="AK13" s="146">
        <v>350</v>
      </c>
      <c r="AL13" s="145">
        <v>34364</v>
      </c>
      <c r="AM13" s="147">
        <v>0.194276870389884</v>
      </c>
      <c r="AN13" s="148">
        <v>5</v>
      </c>
      <c r="AO13" s="146">
        <v>28</v>
      </c>
      <c r="AP13" s="145">
        <v>9</v>
      </c>
      <c r="AQ13" s="146"/>
    </row>
    <row r="14" spans="1:43">
      <c r="A14" s="266" t="s">
        <v>201</v>
      </c>
      <c r="B14" s="266" t="s">
        <v>250</v>
      </c>
      <c r="C14" s="266" t="s">
        <v>320</v>
      </c>
      <c r="D14" s="267">
        <v>490</v>
      </c>
      <c r="E14" s="267">
        <v>444</v>
      </c>
      <c r="F14" s="267" t="s">
        <v>353</v>
      </c>
      <c r="G14" s="268">
        <v>350</v>
      </c>
      <c r="H14" s="145">
        <v>3</v>
      </c>
      <c r="I14" s="145">
        <v>2</v>
      </c>
      <c r="J14" s="145">
        <v>0</v>
      </c>
      <c r="K14" s="148">
        <v>2.16</v>
      </c>
      <c r="L14" s="146">
        <v>0</v>
      </c>
      <c r="M14" s="146">
        <v>1</v>
      </c>
      <c r="N14" s="145">
        <v>1</v>
      </c>
      <c r="O14" s="269">
        <v>11</v>
      </c>
      <c r="P14" s="145" t="s">
        <v>191</v>
      </c>
      <c r="Q14" s="145">
        <v>1</v>
      </c>
      <c r="R14" s="145">
        <v>4</v>
      </c>
      <c r="S14" s="270">
        <v>12.8191836734694</v>
      </c>
      <c r="T14" s="146">
        <v>0</v>
      </c>
      <c r="U14" s="145">
        <v>1.31</v>
      </c>
      <c r="V14" s="149">
        <v>0</v>
      </c>
      <c r="W14" s="271">
        <v>0.13413333333333299</v>
      </c>
      <c r="X14" s="272">
        <v>0.420737267161652</v>
      </c>
      <c r="Y14" s="148">
        <v>3230</v>
      </c>
      <c r="Z14" s="146">
        <v>6.5918367346938798</v>
      </c>
      <c r="AA14" s="272">
        <v>11.2244897959184</v>
      </c>
      <c r="AB14" s="273">
        <v>0.71428571428571397</v>
      </c>
      <c r="AC14" s="147">
        <v>0.45428571428571402</v>
      </c>
      <c r="AD14" s="148">
        <v>14</v>
      </c>
      <c r="AE14" s="145"/>
      <c r="AF14" s="145"/>
      <c r="AG14" s="273">
        <v>0.45045045045045101</v>
      </c>
      <c r="AH14" s="146" t="s">
        <v>291</v>
      </c>
      <c r="AI14" s="273">
        <v>0.12</v>
      </c>
      <c r="AJ14" s="146" t="s">
        <v>190</v>
      </c>
      <c r="AK14" s="146">
        <v>128</v>
      </c>
      <c r="AL14" s="145">
        <v>7677</v>
      </c>
      <c r="AM14" s="147">
        <v>0.13413333333333299</v>
      </c>
      <c r="AN14" s="148">
        <v>5</v>
      </c>
      <c r="AO14" s="146">
        <v>32</v>
      </c>
      <c r="AP14" s="145"/>
      <c r="AQ14" s="146">
        <v>4</v>
      </c>
    </row>
    <row r="15" spans="1:43">
      <c r="A15" s="266" t="s">
        <v>202</v>
      </c>
      <c r="B15" s="266" t="s">
        <v>241</v>
      </c>
      <c r="C15" s="266" t="s">
        <v>318</v>
      </c>
      <c r="D15" s="267">
        <v>9400</v>
      </c>
      <c r="E15" s="267">
        <v>879</v>
      </c>
      <c r="F15" s="267" t="s">
        <v>193</v>
      </c>
      <c r="G15" s="268">
        <v>1738</v>
      </c>
      <c r="H15" s="145">
        <v>9</v>
      </c>
      <c r="I15" s="145">
        <v>8</v>
      </c>
      <c r="J15" s="145">
        <v>0</v>
      </c>
      <c r="K15" s="148">
        <v>10.8</v>
      </c>
      <c r="L15" s="146">
        <v>4</v>
      </c>
      <c r="M15" s="146">
        <v>0</v>
      </c>
      <c r="N15" s="145">
        <v>0</v>
      </c>
      <c r="O15" s="269">
        <v>19</v>
      </c>
      <c r="P15" s="145" t="s">
        <v>189</v>
      </c>
      <c r="Q15" s="145">
        <v>3</v>
      </c>
      <c r="R15" s="145">
        <v>9</v>
      </c>
      <c r="S15" s="270">
        <v>1.31</v>
      </c>
      <c r="T15" s="146">
        <v>0</v>
      </c>
      <c r="U15" s="145">
        <v>0</v>
      </c>
      <c r="V15" s="149">
        <v>0.67800000000000005</v>
      </c>
      <c r="W15" s="271">
        <v>8.6999999999999994E-2</v>
      </c>
      <c r="X15" s="272">
        <v>0.81072977199999996</v>
      </c>
      <c r="Y15" s="148">
        <v>17575</v>
      </c>
      <c r="Z15" s="146">
        <v>1.869680851</v>
      </c>
      <c r="AA15" s="272">
        <v>0.5</v>
      </c>
      <c r="AB15" s="273">
        <v>0.18</v>
      </c>
      <c r="AC15" s="147">
        <v>0.216</v>
      </c>
      <c r="AD15" s="148">
        <v>9</v>
      </c>
      <c r="AE15" s="145">
        <v>15</v>
      </c>
      <c r="AF15" s="145">
        <v>135</v>
      </c>
      <c r="AG15" s="273">
        <v>0.15</v>
      </c>
      <c r="AH15" s="146">
        <v>39.9</v>
      </c>
      <c r="AI15" s="273">
        <v>0.6</v>
      </c>
      <c r="AJ15" s="146" t="s">
        <v>190</v>
      </c>
      <c r="AK15" s="146">
        <v>309</v>
      </c>
      <c r="AL15" s="145">
        <v>21678</v>
      </c>
      <c r="AM15" s="147">
        <v>8.6999999999999994E-2</v>
      </c>
      <c r="AN15" s="148">
        <v>6</v>
      </c>
      <c r="AO15" s="146">
        <v>12</v>
      </c>
      <c r="AP15" s="145">
        <v>3</v>
      </c>
      <c r="AQ15" s="146"/>
    </row>
    <row r="16" spans="1:43">
      <c r="A16" s="266" t="s">
        <v>203</v>
      </c>
      <c r="B16" s="266" t="s">
        <v>241</v>
      </c>
      <c r="C16" s="266" t="s">
        <v>245</v>
      </c>
      <c r="D16" s="267">
        <v>2527</v>
      </c>
      <c r="E16" s="267">
        <v>247</v>
      </c>
      <c r="F16" s="267" t="s">
        <v>292</v>
      </c>
      <c r="G16" s="268">
        <v>136</v>
      </c>
      <c r="H16" s="145">
        <v>15</v>
      </c>
      <c r="I16" s="145">
        <v>0</v>
      </c>
      <c r="J16" s="145">
        <v>14</v>
      </c>
      <c r="K16" s="148">
        <v>5.4</v>
      </c>
      <c r="L16" s="146">
        <v>9</v>
      </c>
      <c r="M16" s="146">
        <v>0</v>
      </c>
      <c r="N16" s="145">
        <v>1</v>
      </c>
      <c r="O16" s="269">
        <v>20</v>
      </c>
      <c r="P16" s="145" t="s">
        <v>196</v>
      </c>
      <c r="Q16" s="145">
        <v>2</v>
      </c>
      <c r="R16" s="145">
        <v>2</v>
      </c>
      <c r="S16" s="270">
        <v>3.16580925999209</v>
      </c>
      <c r="T16" s="146">
        <v>0</v>
      </c>
      <c r="U16" s="145">
        <v>11</v>
      </c>
      <c r="V16" s="149">
        <v>0.40804597701149398</v>
      </c>
      <c r="W16" s="271">
        <v>9.2503987240829297E-2</v>
      </c>
      <c r="X16" s="272">
        <v>1.0468299711815601</v>
      </c>
      <c r="Y16" s="148">
        <v>4359</v>
      </c>
      <c r="Z16" s="146">
        <v>1.7249703205381901</v>
      </c>
      <c r="AA16" s="272">
        <v>0.78076770874554802</v>
      </c>
      <c r="AB16" s="273">
        <v>5.3818757419865498E-2</v>
      </c>
      <c r="AC16" s="147">
        <v>0.28676470588235298</v>
      </c>
      <c r="AD16" s="148">
        <v>4</v>
      </c>
      <c r="AE16" s="145"/>
      <c r="AF16" s="145"/>
      <c r="AG16" s="273">
        <v>0.19433198380566799</v>
      </c>
      <c r="AH16" s="146">
        <v>21</v>
      </c>
      <c r="AI16" s="273">
        <v>0.3</v>
      </c>
      <c r="AJ16" s="146" t="s">
        <v>275</v>
      </c>
      <c r="AK16" s="146">
        <v>115</v>
      </c>
      <c r="AL16" s="145">
        <v>4164</v>
      </c>
      <c r="AM16" s="147">
        <v>9.2503987240829297E-2</v>
      </c>
      <c r="AN16" s="148">
        <v>3</v>
      </c>
      <c r="AO16" s="146">
        <v>6</v>
      </c>
      <c r="AP16" s="145"/>
      <c r="AQ16" s="146"/>
    </row>
    <row r="17" spans="1:43">
      <c r="A17" s="266" t="s">
        <v>293</v>
      </c>
      <c r="B17" s="266" t="s">
        <v>250</v>
      </c>
      <c r="C17" s="266" t="s">
        <v>319</v>
      </c>
      <c r="D17" s="267">
        <v>518</v>
      </c>
      <c r="E17" s="267">
        <v>468</v>
      </c>
      <c r="F17" s="267" t="s">
        <v>354</v>
      </c>
      <c r="G17" s="268">
        <v>315</v>
      </c>
      <c r="H17" s="145">
        <v>2</v>
      </c>
      <c r="I17" s="145">
        <v>0</v>
      </c>
      <c r="J17" s="145">
        <v>1</v>
      </c>
      <c r="K17" s="148">
        <v>3.6</v>
      </c>
      <c r="L17" s="146">
        <v>4</v>
      </c>
      <c r="M17" s="146">
        <v>0</v>
      </c>
      <c r="N17" s="145">
        <v>0</v>
      </c>
      <c r="O17" s="269">
        <v>9</v>
      </c>
      <c r="P17" s="145" t="s">
        <v>189</v>
      </c>
      <c r="Q17" s="145">
        <v>1</v>
      </c>
      <c r="R17" s="145">
        <v>2</v>
      </c>
      <c r="S17" s="270">
        <v>19.4054054054054</v>
      </c>
      <c r="T17" s="146">
        <v>0</v>
      </c>
      <c r="U17" s="145">
        <v>1.44</v>
      </c>
      <c r="V17" s="149">
        <v>0</v>
      </c>
      <c r="W17" s="271">
        <v>0.25469755469755501</v>
      </c>
      <c r="X17" s="272">
        <v>1.3094573643410901</v>
      </c>
      <c r="Y17" s="148">
        <v>4223</v>
      </c>
      <c r="Z17" s="146">
        <v>8.1525096525096501</v>
      </c>
      <c r="AA17" s="272">
        <v>9.0733590733590699</v>
      </c>
      <c r="AB17" s="273">
        <v>0.608108108108108</v>
      </c>
      <c r="AC17" s="147">
        <v>0.54285714285714304</v>
      </c>
      <c r="AD17" s="148">
        <v>10</v>
      </c>
      <c r="AE17" s="145"/>
      <c r="AF17" s="145"/>
      <c r="AG17" s="273">
        <v>0</v>
      </c>
      <c r="AH17" s="146" t="s">
        <v>291</v>
      </c>
      <c r="AI17" s="273">
        <v>0.2</v>
      </c>
      <c r="AJ17" s="146" t="s">
        <v>190</v>
      </c>
      <c r="AK17" s="146">
        <v>72</v>
      </c>
      <c r="AL17" s="145">
        <v>3225</v>
      </c>
      <c r="AM17" s="147">
        <v>0.25469755469755501</v>
      </c>
      <c r="AN17" s="148">
        <v>4</v>
      </c>
      <c r="AO17" s="146">
        <v>4</v>
      </c>
      <c r="AP17" s="145"/>
      <c r="AQ17" s="146">
        <v>6</v>
      </c>
    </row>
    <row r="18" spans="1:43">
      <c r="A18" s="266" t="s">
        <v>55</v>
      </c>
      <c r="B18" s="266" t="s">
        <v>249</v>
      </c>
      <c r="C18" s="266" t="s">
        <v>318</v>
      </c>
      <c r="D18" s="267">
        <v>3509</v>
      </c>
      <c r="E18" s="267">
        <v>354</v>
      </c>
      <c r="F18" s="267" t="s">
        <v>188</v>
      </c>
      <c r="G18" s="268">
        <v>469</v>
      </c>
      <c r="H18" s="145">
        <v>3</v>
      </c>
      <c r="I18" s="145">
        <v>2</v>
      </c>
      <c r="J18" s="145">
        <v>0</v>
      </c>
      <c r="K18" s="148">
        <v>4.68</v>
      </c>
      <c r="L18" s="146">
        <v>14.5</v>
      </c>
      <c r="M18" s="146">
        <v>1</v>
      </c>
      <c r="N18" s="145">
        <v>1</v>
      </c>
      <c r="O18" s="269">
        <v>66</v>
      </c>
      <c r="P18" s="145" t="s">
        <v>189</v>
      </c>
      <c r="Q18" s="145">
        <v>4</v>
      </c>
      <c r="R18" s="145">
        <v>8</v>
      </c>
      <c r="S18" s="270">
        <v>4.1510401823881402</v>
      </c>
      <c r="T18" s="146">
        <v>0</v>
      </c>
      <c r="U18" s="145">
        <v>1.27</v>
      </c>
      <c r="V18" s="149">
        <v>0.33207902163687703</v>
      </c>
      <c r="W18" s="271">
        <v>0.20204584201553299</v>
      </c>
      <c r="X18" s="272">
        <v>2.74210736645797</v>
      </c>
      <c r="Y18" s="148">
        <v>41170</v>
      </c>
      <c r="Z18" s="146">
        <v>11.7326873753206</v>
      </c>
      <c r="AA18" s="272">
        <v>2.4995725277856899</v>
      </c>
      <c r="AB18" s="273">
        <v>0.13365631233969799</v>
      </c>
      <c r="AC18" s="147">
        <v>0.16844349680170601</v>
      </c>
      <c r="AD18" s="148">
        <v>0</v>
      </c>
      <c r="AE18" s="145">
        <v>0</v>
      </c>
      <c r="AF18" s="145">
        <v>0</v>
      </c>
      <c r="AG18" s="273">
        <v>0</v>
      </c>
      <c r="AH18" s="146">
        <v>21.42</v>
      </c>
      <c r="AI18" s="273">
        <v>0.26</v>
      </c>
      <c r="AJ18" s="146" t="s">
        <v>192</v>
      </c>
      <c r="AK18" s="146">
        <v>306</v>
      </c>
      <c r="AL18" s="145">
        <v>15014</v>
      </c>
      <c r="AM18" s="147">
        <v>0.20204584201553299</v>
      </c>
      <c r="AN18" s="148">
        <v>4</v>
      </c>
      <c r="AO18" s="146">
        <v>11</v>
      </c>
      <c r="AP18" s="145">
        <v>11</v>
      </c>
      <c r="AQ18" s="146"/>
    </row>
    <row r="19" spans="1:43">
      <c r="A19" s="266" t="s">
        <v>56</v>
      </c>
      <c r="B19" s="266" t="s">
        <v>241</v>
      </c>
      <c r="C19" s="266" t="s">
        <v>320</v>
      </c>
      <c r="D19" s="267">
        <v>2447</v>
      </c>
      <c r="E19" s="267">
        <v>327</v>
      </c>
      <c r="F19" s="267" t="s">
        <v>188</v>
      </c>
      <c r="G19" s="268">
        <v>205</v>
      </c>
      <c r="H19" s="145">
        <v>3</v>
      </c>
      <c r="I19" s="145">
        <v>2</v>
      </c>
      <c r="J19" s="145">
        <v>0</v>
      </c>
      <c r="K19" s="148">
        <v>7.2</v>
      </c>
      <c r="L19" s="146">
        <v>6</v>
      </c>
      <c r="M19" s="146">
        <v>0.5</v>
      </c>
      <c r="N19" s="145">
        <v>3</v>
      </c>
      <c r="O19" s="269">
        <v>21</v>
      </c>
      <c r="P19" s="145" t="s">
        <v>191</v>
      </c>
      <c r="Q19" s="145">
        <v>2</v>
      </c>
      <c r="R19" s="145">
        <v>6</v>
      </c>
      <c r="S19" s="270">
        <v>3.64936657131181</v>
      </c>
      <c r="T19" s="146">
        <v>0</v>
      </c>
      <c r="U19" s="145">
        <v>6</v>
      </c>
      <c r="V19" s="149">
        <v>0.39483394833948299</v>
      </c>
      <c r="W19" s="271">
        <v>0.14573493385595301</v>
      </c>
      <c r="X19" s="272">
        <v>0.52248784440842799</v>
      </c>
      <c r="Y19" s="148">
        <v>5158</v>
      </c>
      <c r="Z19" s="146">
        <v>2.1078872088271399</v>
      </c>
      <c r="AA19" s="272">
        <v>0.91418062934205102</v>
      </c>
      <c r="AB19" s="273">
        <v>8.3776052308949703E-2</v>
      </c>
      <c r="AC19" s="147">
        <v>0.27804878048780501</v>
      </c>
      <c r="AD19" s="148">
        <v>63</v>
      </c>
      <c r="AE19" s="145">
        <v>6</v>
      </c>
      <c r="AF19" s="145">
        <v>1035</v>
      </c>
      <c r="AG19" s="273">
        <v>3.05810397553517</v>
      </c>
      <c r="AH19" s="146">
        <v>35.700000000000003</v>
      </c>
      <c r="AI19" s="273">
        <v>0.4</v>
      </c>
      <c r="AJ19" s="146" t="s">
        <v>194</v>
      </c>
      <c r="AK19" s="146">
        <v>150</v>
      </c>
      <c r="AL19" s="145">
        <v>9872</v>
      </c>
      <c r="AM19" s="147">
        <v>0.14573493385595301</v>
      </c>
      <c r="AN19" s="148">
        <v>4</v>
      </c>
      <c r="AO19" s="146">
        <v>11</v>
      </c>
      <c r="AP19" s="145">
        <v>4</v>
      </c>
      <c r="AQ19" s="146"/>
    </row>
    <row r="20" spans="1:43">
      <c r="A20" s="279" t="s">
        <v>57</v>
      </c>
      <c r="B20" s="266" t="s">
        <v>241</v>
      </c>
      <c r="C20" s="266" t="s">
        <v>318</v>
      </c>
      <c r="D20" s="267"/>
      <c r="E20" s="267"/>
      <c r="F20" s="267"/>
      <c r="G20" s="268"/>
      <c r="H20" s="145"/>
      <c r="I20" s="145"/>
      <c r="J20" s="145"/>
      <c r="K20" s="148"/>
      <c r="L20" s="146"/>
      <c r="M20" s="146"/>
      <c r="N20" s="145"/>
      <c r="O20" s="269"/>
      <c r="P20" s="145"/>
      <c r="Q20" s="145"/>
      <c r="R20" s="145"/>
      <c r="S20" s="270"/>
      <c r="T20" s="146"/>
      <c r="U20" s="145"/>
      <c r="V20" s="149"/>
      <c r="W20" s="271"/>
      <c r="X20" s="272"/>
      <c r="Y20" s="148"/>
      <c r="Z20" s="146"/>
      <c r="AA20" s="272"/>
      <c r="AB20" s="273"/>
      <c r="AC20" s="147"/>
      <c r="AD20" s="148"/>
      <c r="AE20" s="145"/>
      <c r="AF20" s="145"/>
      <c r="AG20" s="273"/>
      <c r="AH20" s="146"/>
      <c r="AI20" s="273"/>
      <c r="AJ20" s="146"/>
      <c r="AK20" s="146"/>
      <c r="AL20" s="145"/>
      <c r="AM20" s="147"/>
      <c r="AN20" s="148"/>
      <c r="AO20" s="146"/>
      <c r="AP20" s="145"/>
      <c r="AQ20" s="146"/>
    </row>
    <row r="21" spans="1:43">
      <c r="A21" s="266" t="s">
        <v>58</v>
      </c>
      <c r="B21" s="266" t="s">
        <v>249</v>
      </c>
      <c r="C21" s="266" t="s">
        <v>319</v>
      </c>
      <c r="D21" s="267">
        <v>3293</v>
      </c>
      <c r="E21" s="267">
        <v>211</v>
      </c>
      <c r="F21" s="267" t="s">
        <v>188</v>
      </c>
      <c r="G21" s="268">
        <v>496</v>
      </c>
      <c r="H21" s="145">
        <v>2</v>
      </c>
      <c r="I21" s="145">
        <v>1</v>
      </c>
      <c r="J21" s="145">
        <v>0</v>
      </c>
      <c r="K21" s="148">
        <v>10.44</v>
      </c>
      <c r="L21" s="146">
        <v>14</v>
      </c>
      <c r="M21" s="146">
        <v>1</v>
      </c>
      <c r="N21" s="145">
        <v>1</v>
      </c>
      <c r="O21" s="269">
        <v>18</v>
      </c>
      <c r="P21" s="145" t="s">
        <v>189</v>
      </c>
      <c r="Q21" s="145">
        <v>1</v>
      </c>
      <c r="R21" s="145">
        <v>6</v>
      </c>
      <c r="S21" s="270">
        <v>4.2689644700880702</v>
      </c>
      <c r="T21" s="146">
        <v>0</v>
      </c>
      <c r="U21" s="145">
        <v>10</v>
      </c>
      <c r="V21" s="149">
        <v>0.27972027972028002</v>
      </c>
      <c r="W21" s="271">
        <v>0.19733210671573101</v>
      </c>
      <c r="X21" s="272">
        <v>2.09759023007306</v>
      </c>
      <c r="Y21" s="148">
        <v>19237</v>
      </c>
      <c r="Z21" s="146">
        <v>5.84178560583055</v>
      </c>
      <c r="AA21" s="272">
        <v>2.80443364713028</v>
      </c>
      <c r="AB21" s="273">
        <v>0.150622532645005</v>
      </c>
      <c r="AC21" s="147">
        <v>0.133064516129032</v>
      </c>
      <c r="AD21" s="148">
        <v>19</v>
      </c>
      <c r="AE21" s="145">
        <v>19</v>
      </c>
      <c r="AF21" s="145">
        <v>211</v>
      </c>
      <c r="AG21" s="273">
        <v>1</v>
      </c>
      <c r="AH21" s="146">
        <v>34.020000000000003</v>
      </c>
      <c r="AI21" s="273">
        <v>0.57999999999999996</v>
      </c>
      <c r="AJ21" s="146" t="s">
        <v>190</v>
      </c>
      <c r="AK21" s="146">
        <v>146</v>
      </c>
      <c r="AL21" s="145">
        <v>9171</v>
      </c>
      <c r="AM21" s="147">
        <v>0.19733210671573101</v>
      </c>
      <c r="AN21" s="148">
        <v>3</v>
      </c>
      <c r="AO21" s="146">
        <v>9</v>
      </c>
      <c r="AP21" s="145">
        <v>8</v>
      </c>
      <c r="AQ21" s="146"/>
    </row>
    <row r="22" spans="1:43">
      <c r="A22" s="266" t="s">
        <v>128</v>
      </c>
      <c r="B22" s="266" t="s">
        <v>244</v>
      </c>
      <c r="C22" s="266" t="s">
        <v>319</v>
      </c>
      <c r="D22" s="267">
        <v>20790</v>
      </c>
      <c r="E22" s="267">
        <v>0</v>
      </c>
      <c r="F22" s="267" t="s">
        <v>195</v>
      </c>
      <c r="G22" s="268">
        <v>4236</v>
      </c>
      <c r="H22" s="145">
        <v>15</v>
      </c>
      <c r="I22" s="145">
        <v>14</v>
      </c>
      <c r="J22" s="145">
        <v>0</v>
      </c>
      <c r="K22" s="148">
        <v>12.6</v>
      </c>
      <c r="L22" s="146">
        <v>14</v>
      </c>
      <c r="M22" s="146">
        <v>1.21428571428571</v>
      </c>
      <c r="N22" s="145">
        <v>1</v>
      </c>
      <c r="O22" s="269">
        <v>24</v>
      </c>
      <c r="P22" s="145" t="s">
        <v>191</v>
      </c>
      <c r="Q22" s="145">
        <v>1</v>
      </c>
      <c r="R22" s="145">
        <v>10</v>
      </c>
      <c r="S22" s="270">
        <v>4.50928330928331</v>
      </c>
      <c r="T22" s="146">
        <v>0</v>
      </c>
      <c r="U22" s="145">
        <v>1.08</v>
      </c>
      <c r="V22" s="149">
        <v>0.57526315789473703</v>
      </c>
      <c r="W22" s="271">
        <v>0.27417027417027401</v>
      </c>
      <c r="X22" s="272">
        <v>1.79841522028038</v>
      </c>
      <c r="Y22" s="148">
        <v>179980</v>
      </c>
      <c r="Z22" s="146">
        <v>8.65704665704666</v>
      </c>
      <c r="AA22" s="272">
        <v>4.0506974506974496</v>
      </c>
      <c r="AB22" s="273">
        <v>0.20375180375180399</v>
      </c>
      <c r="AC22" s="147">
        <v>0.23512747875354101</v>
      </c>
      <c r="AD22" s="148">
        <v>40</v>
      </c>
      <c r="AE22" s="145">
        <v>50</v>
      </c>
      <c r="AF22" s="145">
        <v>743</v>
      </c>
      <c r="AG22" s="273">
        <v>0</v>
      </c>
      <c r="AH22" s="146">
        <v>333.9</v>
      </c>
      <c r="AI22" s="273">
        <v>0.7</v>
      </c>
      <c r="AJ22" s="146" t="s">
        <v>194</v>
      </c>
      <c r="AK22" s="146">
        <v>1085</v>
      </c>
      <c r="AL22" s="145">
        <v>100077</v>
      </c>
      <c r="AM22" s="147">
        <v>0.27417027417027401</v>
      </c>
      <c r="AN22" s="148">
        <v>6</v>
      </c>
      <c r="AO22" s="146">
        <v>39</v>
      </c>
      <c r="AP22" s="145">
        <v>6</v>
      </c>
      <c r="AQ22" s="146"/>
    </row>
    <row r="23" spans="1:43">
      <c r="A23" s="266" t="s">
        <v>207</v>
      </c>
      <c r="B23" s="266" t="s">
        <v>250</v>
      </c>
      <c r="C23" s="266" t="s">
        <v>319</v>
      </c>
      <c r="D23" s="267">
        <v>807</v>
      </c>
      <c r="E23" s="267">
        <v>729</v>
      </c>
      <c r="F23" s="267" t="s">
        <v>354</v>
      </c>
      <c r="G23" s="268">
        <v>396</v>
      </c>
      <c r="H23" s="145">
        <v>4</v>
      </c>
      <c r="I23" s="145">
        <v>0</v>
      </c>
      <c r="J23" s="145">
        <v>3</v>
      </c>
      <c r="K23" s="148">
        <v>10.8</v>
      </c>
      <c r="L23" s="146">
        <v>5.5</v>
      </c>
      <c r="M23" s="146">
        <v>0</v>
      </c>
      <c r="N23" s="145">
        <v>0</v>
      </c>
      <c r="O23" s="269">
        <v>6</v>
      </c>
      <c r="P23" s="145" t="s">
        <v>191</v>
      </c>
      <c r="Q23" s="145">
        <v>4</v>
      </c>
      <c r="R23" s="145">
        <v>4</v>
      </c>
      <c r="S23" s="270">
        <v>8.5873605947955394</v>
      </c>
      <c r="T23" s="146">
        <v>0</v>
      </c>
      <c r="U23" s="145">
        <v>1.37</v>
      </c>
      <c r="V23" s="149">
        <v>4.739336492891E-3</v>
      </c>
      <c r="W23" s="271">
        <v>0.16502271788517101</v>
      </c>
      <c r="X23" s="272">
        <v>0.459936198161006</v>
      </c>
      <c r="Y23" s="148">
        <v>4902</v>
      </c>
      <c r="Z23" s="146">
        <v>6.0743494423791802</v>
      </c>
      <c r="AA23" s="272">
        <v>14.9938042131351</v>
      </c>
      <c r="AB23" s="273">
        <v>0.49070631970260198</v>
      </c>
      <c r="AC23" s="147">
        <v>0.90151515151515105</v>
      </c>
      <c r="AD23" s="148">
        <v>35</v>
      </c>
      <c r="AE23" s="145"/>
      <c r="AF23" s="145"/>
      <c r="AG23" s="273">
        <v>0.98079561042523999</v>
      </c>
      <c r="AH23" s="146" t="s">
        <v>291</v>
      </c>
      <c r="AI23" s="273">
        <v>0.6</v>
      </c>
      <c r="AJ23" s="146" t="s">
        <v>192</v>
      </c>
      <c r="AK23" s="146">
        <v>225</v>
      </c>
      <c r="AL23" s="145">
        <v>10658</v>
      </c>
      <c r="AM23" s="147">
        <v>0.16502271788517101</v>
      </c>
      <c r="AN23" s="148">
        <v>5</v>
      </c>
      <c r="AO23" s="146">
        <v>27</v>
      </c>
      <c r="AP23" s="145"/>
      <c r="AQ23" s="146">
        <v>20</v>
      </c>
    </row>
    <row r="24" spans="1:43">
      <c r="A24" s="266" t="s">
        <v>208</v>
      </c>
      <c r="B24" s="266" t="s">
        <v>241</v>
      </c>
      <c r="C24" s="266" t="s">
        <v>319</v>
      </c>
      <c r="D24" s="267">
        <v>2346</v>
      </c>
      <c r="E24" s="267">
        <v>171</v>
      </c>
      <c r="F24" s="267" t="s">
        <v>188</v>
      </c>
      <c r="G24" s="268">
        <v>419</v>
      </c>
      <c r="H24" s="145">
        <v>7</v>
      </c>
      <c r="I24" s="145">
        <v>1</v>
      </c>
      <c r="J24" s="145">
        <v>5</v>
      </c>
      <c r="K24" s="148">
        <v>7.2</v>
      </c>
      <c r="L24" s="146">
        <v>20</v>
      </c>
      <c r="M24" s="146">
        <v>1</v>
      </c>
      <c r="N24" s="145">
        <v>1</v>
      </c>
      <c r="O24" s="269">
        <v>81</v>
      </c>
      <c r="P24" s="145" t="s">
        <v>189</v>
      </c>
      <c r="Q24" s="145">
        <v>5</v>
      </c>
      <c r="R24" s="145">
        <v>6</v>
      </c>
      <c r="S24" s="270">
        <v>5.9676044330775797</v>
      </c>
      <c r="T24" s="146">
        <v>0</v>
      </c>
      <c r="U24" s="145">
        <v>1.71</v>
      </c>
      <c r="V24" s="149">
        <v>0.43973214285714302</v>
      </c>
      <c r="W24" s="271">
        <v>0.27991252733520799</v>
      </c>
      <c r="X24" s="272">
        <v>1.2043654822334999</v>
      </c>
      <c r="Y24" s="148">
        <v>11863</v>
      </c>
      <c r="Z24" s="146">
        <v>5.0566922421142397</v>
      </c>
      <c r="AA24" s="272">
        <v>1.91815856777494</v>
      </c>
      <c r="AB24" s="273">
        <v>0.178601875532822</v>
      </c>
      <c r="AC24" s="147">
        <v>0.21718377088305499</v>
      </c>
      <c r="AD24" s="148">
        <v>2</v>
      </c>
      <c r="AE24" s="145">
        <v>1</v>
      </c>
      <c r="AF24" s="145">
        <v>40</v>
      </c>
      <c r="AG24" s="273">
        <v>0.233918128654971</v>
      </c>
      <c r="AH24" s="146">
        <v>35.700000000000003</v>
      </c>
      <c r="AI24" s="273">
        <v>0.4</v>
      </c>
      <c r="AJ24" s="146" t="s">
        <v>192</v>
      </c>
      <c r="AK24" s="146">
        <v>130</v>
      </c>
      <c r="AL24" s="145">
        <v>9850</v>
      </c>
      <c r="AM24" s="147">
        <v>0.27991252733520799</v>
      </c>
      <c r="AN24" s="148">
        <v>4</v>
      </c>
      <c r="AO24" s="280">
        <v>9</v>
      </c>
      <c r="AP24" s="145">
        <v>7</v>
      </c>
      <c r="AQ24" s="146"/>
    </row>
    <row r="25" spans="1:43">
      <c r="A25" s="266" t="s">
        <v>61</v>
      </c>
      <c r="B25" s="266" t="s">
        <v>241</v>
      </c>
      <c r="C25" s="266" t="s">
        <v>321</v>
      </c>
      <c r="D25" s="267">
        <v>1923</v>
      </c>
      <c r="E25" s="267">
        <v>189</v>
      </c>
      <c r="F25" s="267" t="s">
        <v>188</v>
      </c>
      <c r="G25" s="268">
        <v>178</v>
      </c>
      <c r="H25" s="145">
        <v>2</v>
      </c>
      <c r="I25" s="145">
        <v>1</v>
      </c>
      <c r="J25" s="145">
        <v>0</v>
      </c>
      <c r="K25" s="148">
        <v>3.6</v>
      </c>
      <c r="L25" s="146">
        <v>9</v>
      </c>
      <c r="M25" s="146">
        <v>0</v>
      </c>
      <c r="N25" s="145">
        <v>0</v>
      </c>
      <c r="O25" s="269">
        <v>5</v>
      </c>
      <c r="P25" s="145" t="s">
        <v>189</v>
      </c>
      <c r="Q25" s="145">
        <v>3</v>
      </c>
      <c r="R25" s="145">
        <v>4</v>
      </c>
      <c r="S25" s="270">
        <v>3.44045761830473</v>
      </c>
      <c r="T25" s="146">
        <v>0</v>
      </c>
      <c r="U25" s="145">
        <v>1.3</v>
      </c>
      <c r="V25" s="149">
        <v>0</v>
      </c>
      <c r="W25" s="271">
        <v>9.5885634588563501E-2</v>
      </c>
      <c r="X25" s="272">
        <v>0.337760523089497</v>
      </c>
      <c r="Y25" s="148">
        <v>1653</v>
      </c>
      <c r="Z25" s="146">
        <v>0.85959438377535102</v>
      </c>
      <c r="AA25" s="272">
        <v>0.91003640145605802</v>
      </c>
      <c r="AB25" s="273">
        <v>9.2563702548101895E-2</v>
      </c>
      <c r="AC25" s="147">
        <v>8.4269662921348298E-2</v>
      </c>
      <c r="AD25" s="148">
        <v>2</v>
      </c>
      <c r="AE25" s="145">
        <v>0</v>
      </c>
      <c r="AF25" s="145">
        <v>37</v>
      </c>
      <c r="AG25" s="273">
        <v>0.19576719576719601</v>
      </c>
      <c r="AH25" s="146">
        <v>12.6</v>
      </c>
      <c r="AI25" s="273">
        <v>0.2</v>
      </c>
      <c r="AJ25" s="146" t="s">
        <v>194</v>
      </c>
      <c r="AK25" s="146">
        <v>72</v>
      </c>
      <c r="AL25" s="145">
        <v>4894</v>
      </c>
      <c r="AM25" s="147">
        <v>9.5885634588563501E-2</v>
      </c>
      <c r="AN25" s="148">
        <v>3</v>
      </c>
      <c r="AO25" s="146">
        <v>6</v>
      </c>
      <c r="AP25" s="145">
        <v>2</v>
      </c>
      <c r="AQ25" s="146"/>
    </row>
    <row r="26" spans="1:43">
      <c r="A26" s="266" t="s">
        <v>62</v>
      </c>
      <c r="B26" s="266" t="s">
        <v>241</v>
      </c>
      <c r="C26" s="266" t="s">
        <v>321</v>
      </c>
      <c r="D26" s="267">
        <v>17820</v>
      </c>
      <c r="E26" s="267">
        <v>1970</v>
      </c>
      <c r="F26" s="267" t="s">
        <v>195</v>
      </c>
      <c r="G26" s="268" t="s">
        <v>252</v>
      </c>
      <c r="H26" s="145">
        <v>9</v>
      </c>
      <c r="I26" s="145">
        <v>8</v>
      </c>
      <c r="J26" s="145">
        <v>0</v>
      </c>
      <c r="K26" s="148">
        <v>14.4</v>
      </c>
      <c r="L26" s="146">
        <v>43</v>
      </c>
      <c r="M26" s="146">
        <v>1</v>
      </c>
      <c r="N26" s="145">
        <v>1</v>
      </c>
      <c r="O26" s="269">
        <v>40</v>
      </c>
      <c r="P26" s="145" t="s">
        <v>189</v>
      </c>
      <c r="Q26" s="145">
        <v>6</v>
      </c>
      <c r="R26" s="145">
        <v>9</v>
      </c>
      <c r="S26" s="270">
        <v>3.37</v>
      </c>
      <c r="T26" s="146">
        <v>0</v>
      </c>
      <c r="U26" s="145">
        <v>3</v>
      </c>
      <c r="V26" s="149">
        <v>0</v>
      </c>
      <c r="W26" s="271">
        <v>0.11799999999999999</v>
      </c>
      <c r="X26" s="272">
        <v>2.7505989830000002</v>
      </c>
      <c r="Y26" s="148">
        <v>122839</v>
      </c>
      <c r="Z26" s="146">
        <v>6.8933221099999997</v>
      </c>
      <c r="AA26" s="272">
        <v>1.8</v>
      </c>
      <c r="AB26" s="273">
        <v>0</v>
      </c>
      <c r="AC26" s="147">
        <v>0</v>
      </c>
      <c r="AD26" s="148">
        <v>68</v>
      </c>
      <c r="AE26" s="145">
        <v>78</v>
      </c>
      <c r="AF26" s="145">
        <v>1683</v>
      </c>
      <c r="AG26" s="273">
        <v>0.85</v>
      </c>
      <c r="AH26" s="146">
        <v>222.6</v>
      </c>
      <c r="AI26" s="273">
        <v>0.8</v>
      </c>
      <c r="AJ26" s="146" t="s">
        <v>194</v>
      </c>
      <c r="AK26" s="146">
        <v>1086</v>
      </c>
      <c r="AL26" s="145">
        <v>44659</v>
      </c>
      <c r="AM26" s="147">
        <v>0.11799999999999999</v>
      </c>
      <c r="AN26" s="148">
        <v>6</v>
      </c>
      <c r="AO26" s="146">
        <v>25</v>
      </c>
      <c r="AP26" s="145">
        <v>10</v>
      </c>
      <c r="AQ26" s="146"/>
    </row>
    <row r="27" spans="1:43">
      <c r="A27" s="266" t="s">
        <v>63</v>
      </c>
      <c r="B27" s="266" t="s">
        <v>241</v>
      </c>
      <c r="C27" s="266" t="s">
        <v>245</v>
      </c>
      <c r="D27" s="267">
        <v>725</v>
      </c>
      <c r="E27" s="267">
        <v>136</v>
      </c>
      <c r="F27" s="267" t="s">
        <v>294</v>
      </c>
      <c r="G27" s="268">
        <v>177</v>
      </c>
      <c r="H27" s="145">
        <v>2</v>
      </c>
      <c r="I27" s="145">
        <v>1</v>
      </c>
      <c r="J27" s="145">
        <v>0</v>
      </c>
      <c r="K27" s="148">
        <v>2.2158000000000002</v>
      </c>
      <c r="L27" s="146">
        <v>11</v>
      </c>
      <c r="M27" s="146">
        <v>2</v>
      </c>
      <c r="N27" s="145">
        <v>1</v>
      </c>
      <c r="O27" s="269">
        <v>9</v>
      </c>
      <c r="P27" s="145" t="s">
        <v>204</v>
      </c>
      <c r="Q27" s="145">
        <v>2</v>
      </c>
      <c r="R27" s="145">
        <v>5</v>
      </c>
      <c r="S27" s="270">
        <v>10.6193103448276</v>
      </c>
      <c r="T27" s="146">
        <v>0</v>
      </c>
      <c r="U27" s="145">
        <v>1.1399999999999999</v>
      </c>
      <c r="V27" s="149">
        <v>0.940217391304348</v>
      </c>
      <c r="W27" s="271">
        <v>0.2944</v>
      </c>
      <c r="X27" s="272">
        <v>1.0196257416704699</v>
      </c>
      <c r="Y27" s="148">
        <v>6702</v>
      </c>
      <c r="Z27" s="146">
        <v>9.24413793103448</v>
      </c>
      <c r="AA27" s="272">
        <v>5.6551724137930997</v>
      </c>
      <c r="AB27" s="273">
        <v>0.244137931034483</v>
      </c>
      <c r="AC27" s="147">
        <v>0.27118644067796599</v>
      </c>
      <c r="AD27" s="148">
        <v>4</v>
      </c>
      <c r="AE27" s="145"/>
      <c r="AF27" s="145"/>
      <c r="AG27" s="273">
        <v>0.33088235294117602</v>
      </c>
      <c r="AH27" s="146">
        <v>8.6603999999999992</v>
      </c>
      <c r="AI27" s="273">
        <v>0.1231</v>
      </c>
      <c r="AJ27" s="146" t="s">
        <v>275</v>
      </c>
      <c r="AK27" s="146">
        <v>112</v>
      </c>
      <c r="AL27" s="145">
        <v>6573</v>
      </c>
      <c r="AM27" s="147">
        <v>0.2944</v>
      </c>
      <c r="AN27" s="148">
        <v>4</v>
      </c>
      <c r="AO27" s="146">
        <v>7.5</v>
      </c>
      <c r="AP27" s="145"/>
      <c r="AQ27" s="146"/>
    </row>
    <row r="28" spans="1:43">
      <c r="A28" s="266" t="s">
        <v>210</v>
      </c>
      <c r="B28" s="266" t="s">
        <v>241</v>
      </c>
      <c r="C28" s="266" t="s">
        <v>245</v>
      </c>
      <c r="D28" s="267">
        <v>1875</v>
      </c>
      <c r="E28" s="267">
        <v>0</v>
      </c>
      <c r="F28" s="267" t="s">
        <v>292</v>
      </c>
      <c r="G28" s="268">
        <v>1295</v>
      </c>
      <c r="H28" s="145">
        <v>6</v>
      </c>
      <c r="I28" s="145">
        <v>2</v>
      </c>
      <c r="J28" s="145">
        <v>3</v>
      </c>
      <c r="K28" s="148">
        <v>7.2</v>
      </c>
      <c r="L28" s="146">
        <v>3</v>
      </c>
      <c r="M28" s="146">
        <v>0.5</v>
      </c>
      <c r="N28" s="145">
        <v>2</v>
      </c>
      <c r="O28" s="269">
        <v>9</v>
      </c>
      <c r="P28" s="145" t="s">
        <v>204</v>
      </c>
      <c r="Q28" s="145">
        <v>3</v>
      </c>
      <c r="R28" s="145">
        <v>7</v>
      </c>
      <c r="S28" s="270">
        <v>4.9450666666666701</v>
      </c>
      <c r="T28" s="146">
        <v>0</v>
      </c>
      <c r="U28" s="145">
        <v>0</v>
      </c>
      <c r="V28" s="149">
        <v>0.36434108527131798</v>
      </c>
      <c r="W28" s="271">
        <v>0.25800000000000001</v>
      </c>
      <c r="X28" s="272">
        <v>1.13440860215054</v>
      </c>
      <c r="Y28" s="148">
        <v>9073</v>
      </c>
      <c r="Z28" s="146">
        <v>4.8389333333333298</v>
      </c>
      <c r="AA28" s="272">
        <v>2.12693333333333</v>
      </c>
      <c r="AB28" s="273">
        <v>0.69066666666666698</v>
      </c>
      <c r="AC28" s="147">
        <v>2.31660231660232E-2</v>
      </c>
      <c r="AD28" s="148">
        <v>14</v>
      </c>
      <c r="AE28" s="145"/>
      <c r="AF28" s="145"/>
      <c r="AG28" s="273">
        <v>0</v>
      </c>
      <c r="AH28" s="146">
        <v>16.8</v>
      </c>
      <c r="AI28" s="273">
        <v>0.4</v>
      </c>
      <c r="AJ28" s="146" t="s">
        <v>275</v>
      </c>
      <c r="AK28" s="146">
        <v>112</v>
      </c>
      <c r="AL28" s="145">
        <v>7998</v>
      </c>
      <c r="AM28" s="147">
        <v>0.25800000000000001</v>
      </c>
      <c r="AN28" s="148">
        <v>3</v>
      </c>
      <c r="AO28" s="146">
        <v>6</v>
      </c>
      <c r="AP28" s="145"/>
      <c r="AQ28" s="146"/>
    </row>
    <row r="29" spans="1:43">
      <c r="A29" s="266" t="s">
        <v>67</v>
      </c>
      <c r="B29" s="266" t="s">
        <v>241</v>
      </c>
      <c r="C29" s="266" t="s">
        <v>245</v>
      </c>
      <c r="D29" s="267">
        <v>10518</v>
      </c>
      <c r="E29" s="267">
        <v>837</v>
      </c>
      <c r="F29" s="267" t="s">
        <v>289</v>
      </c>
      <c r="G29" s="268">
        <v>1257</v>
      </c>
      <c r="H29" s="145">
        <v>4</v>
      </c>
      <c r="I29" s="145">
        <v>3</v>
      </c>
      <c r="J29" s="145">
        <v>0</v>
      </c>
      <c r="K29" s="148">
        <v>9</v>
      </c>
      <c r="L29" s="146">
        <v>47</v>
      </c>
      <c r="M29" s="146">
        <v>5</v>
      </c>
      <c r="N29" s="145">
        <v>2</v>
      </c>
      <c r="O29" s="269">
        <v>36</v>
      </c>
      <c r="P29" s="145" t="s">
        <v>196</v>
      </c>
      <c r="Q29" s="145">
        <v>1</v>
      </c>
      <c r="R29" s="145">
        <v>6</v>
      </c>
      <c r="S29" s="270">
        <v>2.59925841414718</v>
      </c>
      <c r="T29" s="146">
        <v>0</v>
      </c>
      <c r="U29" s="145">
        <v>0</v>
      </c>
      <c r="V29" s="149">
        <v>0</v>
      </c>
      <c r="W29" s="271">
        <v>9.4198462898728103E-2</v>
      </c>
      <c r="X29" s="272">
        <v>2.1444080294961099</v>
      </c>
      <c r="Y29" s="148">
        <v>41876</v>
      </c>
      <c r="Z29" s="146">
        <v>3.9813652785700699</v>
      </c>
      <c r="AA29" s="272">
        <v>0</v>
      </c>
      <c r="AB29" s="273">
        <v>0.119509412435824</v>
      </c>
      <c r="AC29" s="147">
        <v>0.15990453460620499</v>
      </c>
      <c r="AD29" s="148">
        <v>62</v>
      </c>
      <c r="AE29" s="145"/>
      <c r="AF29" s="145"/>
      <c r="AG29" s="273">
        <v>0.81123058542413395</v>
      </c>
      <c r="AH29" s="146">
        <v>58.8</v>
      </c>
      <c r="AI29" s="273">
        <v>0.5</v>
      </c>
      <c r="AJ29" s="146" t="s">
        <v>197</v>
      </c>
      <c r="AK29" s="146">
        <v>295</v>
      </c>
      <c r="AL29" s="145">
        <v>19528</v>
      </c>
      <c r="AM29" s="147">
        <v>9.4198462898728103E-2</v>
      </c>
      <c r="AN29" s="148">
        <v>6</v>
      </c>
      <c r="AO29" s="146">
        <v>18</v>
      </c>
      <c r="AP29" s="145"/>
      <c r="AQ29" s="146"/>
    </row>
    <row r="30" spans="1:43">
      <c r="A30" s="266" t="s">
        <v>71</v>
      </c>
      <c r="B30" s="266" t="s">
        <v>241</v>
      </c>
      <c r="C30" s="266" t="s">
        <v>318</v>
      </c>
      <c r="D30" s="267">
        <v>6752</v>
      </c>
      <c r="E30" s="267">
        <v>682</v>
      </c>
      <c r="F30" s="267" t="s">
        <v>193</v>
      </c>
      <c r="G30" s="268">
        <v>816</v>
      </c>
      <c r="H30" s="145">
        <v>3</v>
      </c>
      <c r="I30" s="145">
        <v>2</v>
      </c>
      <c r="J30" s="145">
        <v>0</v>
      </c>
      <c r="K30" s="148">
        <v>7.2</v>
      </c>
      <c r="L30" s="146">
        <v>2.2999999999999998</v>
      </c>
      <c r="M30" s="146">
        <v>0</v>
      </c>
      <c r="N30" s="145">
        <v>0</v>
      </c>
      <c r="O30" s="269">
        <v>76</v>
      </c>
      <c r="P30" s="145" t="s">
        <v>189</v>
      </c>
      <c r="Q30" s="145">
        <v>1</v>
      </c>
      <c r="R30" s="145">
        <v>5</v>
      </c>
      <c r="S30" s="270">
        <v>0</v>
      </c>
      <c r="T30" s="146">
        <v>0</v>
      </c>
      <c r="U30" s="145">
        <v>1.08</v>
      </c>
      <c r="V30" s="149">
        <v>0.56499999999999995</v>
      </c>
      <c r="W30" s="271">
        <v>0.111</v>
      </c>
      <c r="X30" s="272">
        <v>1.2660418170000001</v>
      </c>
      <c r="Y30" s="148">
        <v>28096</v>
      </c>
      <c r="Z30" s="146">
        <v>4.1611374410000002</v>
      </c>
      <c r="AA30" s="272">
        <v>4.4000000000000004</v>
      </c>
      <c r="AB30" s="273">
        <v>0.12</v>
      </c>
      <c r="AC30" s="147">
        <v>0.16900000000000001</v>
      </c>
      <c r="AD30" s="148">
        <v>0</v>
      </c>
      <c r="AE30" s="145">
        <v>0</v>
      </c>
      <c r="AF30" s="145">
        <v>0</v>
      </c>
      <c r="AG30" s="273">
        <v>0</v>
      </c>
      <c r="AH30" s="146">
        <v>67.2</v>
      </c>
      <c r="AI30" s="273">
        <v>0.4</v>
      </c>
      <c r="AJ30" s="146" t="s">
        <v>194</v>
      </c>
      <c r="AK30" s="146">
        <v>550</v>
      </c>
      <c r="AL30" s="145">
        <v>22192</v>
      </c>
      <c r="AM30" s="147">
        <v>0.111</v>
      </c>
      <c r="AN30" s="148">
        <v>5</v>
      </c>
      <c r="AO30" s="146">
        <v>21</v>
      </c>
      <c r="AP30" s="145">
        <v>3</v>
      </c>
      <c r="AQ30" s="146"/>
    </row>
    <row r="31" spans="1:43">
      <c r="A31" s="266" t="s">
        <v>106</v>
      </c>
      <c r="B31" s="266" t="s">
        <v>241</v>
      </c>
      <c r="C31" s="266" t="s">
        <v>319</v>
      </c>
      <c r="D31" s="267">
        <v>3240</v>
      </c>
      <c r="E31" s="267">
        <v>292</v>
      </c>
      <c r="F31" s="267" t="s">
        <v>188</v>
      </c>
      <c r="G31" s="268">
        <v>770</v>
      </c>
      <c r="H31" s="145">
        <v>4</v>
      </c>
      <c r="I31" s="145">
        <v>3</v>
      </c>
      <c r="J31" s="145">
        <v>0</v>
      </c>
      <c r="K31" s="148">
        <v>14.4</v>
      </c>
      <c r="L31" s="146">
        <v>34</v>
      </c>
      <c r="M31" s="146">
        <v>2.3333333333333299</v>
      </c>
      <c r="N31" s="145">
        <v>3</v>
      </c>
      <c r="O31" s="269">
        <v>221</v>
      </c>
      <c r="P31" s="145" t="s">
        <v>189</v>
      </c>
      <c r="Q31" s="145">
        <v>8</v>
      </c>
      <c r="R31" s="145">
        <v>20</v>
      </c>
      <c r="S31" s="270">
        <v>5.8685802469135799</v>
      </c>
      <c r="T31" s="146">
        <v>0</v>
      </c>
      <c r="U31" s="145">
        <v>10</v>
      </c>
      <c r="V31" s="149">
        <v>0.126059322033898</v>
      </c>
      <c r="W31" s="271">
        <v>0.21503546099290799</v>
      </c>
      <c r="X31" s="272">
        <v>2.4130395357272398</v>
      </c>
      <c r="Y31" s="148">
        <v>26611</v>
      </c>
      <c r="Z31" s="146">
        <v>8.2132716049382708</v>
      </c>
      <c r="AA31" s="272">
        <v>5.8950617283950599</v>
      </c>
      <c r="AB31" s="273">
        <v>0.23765432098765399</v>
      </c>
      <c r="AC31" s="147">
        <v>0.150649350649351</v>
      </c>
      <c r="AD31" s="148">
        <v>50</v>
      </c>
      <c r="AE31" s="145">
        <v>50</v>
      </c>
      <c r="AF31" s="145">
        <v>800</v>
      </c>
      <c r="AG31" s="273">
        <v>2.7397260273972601</v>
      </c>
      <c r="AH31" s="146">
        <v>105</v>
      </c>
      <c r="AI31" s="273">
        <v>0.8</v>
      </c>
      <c r="AJ31" s="146" t="s">
        <v>192</v>
      </c>
      <c r="AK31" s="146">
        <v>86</v>
      </c>
      <c r="AL31" s="145">
        <v>11028</v>
      </c>
      <c r="AM31" s="147">
        <v>0.21503546099290799</v>
      </c>
      <c r="AN31" s="148">
        <v>4</v>
      </c>
      <c r="AO31" s="146">
        <v>9</v>
      </c>
      <c r="AP31" s="145">
        <v>12</v>
      </c>
      <c r="AQ31" s="146"/>
    </row>
    <row r="32" spans="1:43">
      <c r="A32" s="266" t="s">
        <v>74</v>
      </c>
      <c r="B32" s="266" t="s">
        <v>241</v>
      </c>
      <c r="C32" s="266" t="s">
        <v>321</v>
      </c>
      <c r="D32" s="267">
        <v>4100</v>
      </c>
      <c r="E32" s="267">
        <v>308</v>
      </c>
      <c r="F32" s="267" t="s">
        <v>188</v>
      </c>
      <c r="G32" s="268">
        <v>525</v>
      </c>
      <c r="H32" s="145">
        <v>2</v>
      </c>
      <c r="I32" s="145">
        <v>1</v>
      </c>
      <c r="J32" s="145">
        <v>0</v>
      </c>
      <c r="K32" s="148">
        <v>5.4</v>
      </c>
      <c r="L32" s="146">
        <v>53.5</v>
      </c>
      <c r="M32" s="146">
        <v>7</v>
      </c>
      <c r="N32" s="145">
        <v>6</v>
      </c>
      <c r="O32" s="269">
        <v>146</v>
      </c>
      <c r="P32" s="145" t="s">
        <v>189</v>
      </c>
      <c r="Q32" s="145">
        <v>5</v>
      </c>
      <c r="R32" s="145">
        <v>4</v>
      </c>
      <c r="S32" s="270">
        <v>1.8426829268292699</v>
      </c>
      <c r="T32" s="146">
        <v>0</v>
      </c>
      <c r="U32" s="145">
        <v>0</v>
      </c>
      <c r="V32" s="149">
        <v>0</v>
      </c>
      <c r="W32" s="271">
        <v>0.106205673758865</v>
      </c>
      <c r="X32" s="272">
        <v>1.3766899103458099</v>
      </c>
      <c r="Y32" s="269">
        <v>9674</v>
      </c>
      <c r="Z32" s="146">
        <v>2.3595121951219502</v>
      </c>
      <c r="AA32" s="272">
        <v>2.6063414634146298</v>
      </c>
      <c r="AB32" s="273">
        <v>0.12804878048780499</v>
      </c>
      <c r="AC32" s="147">
        <v>0.217142857142857</v>
      </c>
      <c r="AD32" s="148">
        <v>6</v>
      </c>
      <c r="AE32" s="145">
        <v>6</v>
      </c>
      <c r="AF32" s="145">
        <v>12</v>
      </c>
      <c r="AG32" s="273">
        <v>3.8961038961039002E-2</v>
      </c>
      <c r="AH32" s="146">
        <v>23.1</v>
      </c>
      <c r="AI32" s="273">
        <v>0.3</v>
      </c>
      <c r="AJ32" s="146" t="s">
        <v>190</v>
      </c>
      <c r="AK32" s="146">
        <v>140</v>
      </c>
      <c r="AL32" s="145">
        <v>7027</v>
      </c>
      <c r="AM32" s="147">
        <v>0.106205673758865</v>
      </c>
      <c r="AN32" s="148">
        <v>4</v>
      </c>
      <c r="AO32" s="146">
        <v>11</v>
      </c>
      <c r="AP32" s="145">
        <v>7</v>
      </c>
      <c r="AQ32" s="146"/>
    </row>
    <row r="33" spans="1:43">
      <c r="A33" s="266" t="s">
        <v>75</v>
      </c>
      <c r="B33" s="266" t="s">
        <v>241</v>
      </c>
      <c r="C33" s="266" t="s">
        <v>319</v>
      </c>
      <c r="D33" s="267">
        <v>3302</v>
      </c>
      <c r="E33" s="267">
        <v>268</v>
      </c>
      <c r="F33" s="267" t="s">
        <v>188</v>
      </c>
      <c r="G33" s="268">
        <v>356</v>
      </c>
      <c r="H33" s="145">
        <v>6</v>
      </c>
      <c r="I33" s="145">
        <v>0</v>
      </c>
      <c r="J33" s="145">
        <v>5</v>
      </c>
      <c r="K33" s="148">
        <v>7.2</v>
      </c>
      <c r="L33" s="146">
        <v>14.5</v>
      </c>
      <c r="M33" s="146">
        <v>0</v>
      </c>
      <c r="N33" s="145">
        <v>3</v>
      </c>
      <c r="O33" s="269">
        <v>46</v>
      </c>
      <c r="P33" s="145" t="s">
        <v>189</v>
      </c>
      <c r="Q33" s="145">
        <v>1</v>
      </c>
      <c r="R33" s="145">
        <v>9</v>
      </c>
      <c r="S33" s="270">
        <v>5.17231980617807</v>
      </c>
      <c r="T33" s="146">
        <v>0</v>
      </c>
      <c r="U33" s="145">
        <v>1.35</v>
      </c>
      <c r="V33" s="149">
        <v>0.41279669762641902</v>
      </c>
      <c r="W33" s="271">
        <v>0.21429699842022101</v>
      </c>
      <c r="X33" s="272">
        <v>1.44064901793339</v>
      </c>
      <c r="Y33" s="148">
        <v>16870</v>
      </c>
      <c r="Z33" s="146">
        <v>5.1090248334342796</v>
      </c>
      <c r="AA33" s="272">
        <v>1.40975166565718</v>
      </c>
      <c r="AB33" s="273">
        <v>0.107813446396124</v>
      </c>
      <c r="AC33" s="147">
        <v>0.19382022471910099</v>
      </c>
      <c r="AD33" s="148">
        <v>17</v>
      </c>
      <c r="AE33" s="145">
        <v>9</v>
      </c>
      <c r="AF33" s="145">
        <v>358</v>
      </c>
      <c r="AG33" s="273">
        <v>1.33582089552239</v>
      </c>
      <c r="AH33" s="146">
        <v>22.26</v>
      </c>
      <c r="AI33" s="273">
        <v>0.4</v>
      </c>
      <c r="AJ33" s="146" t="s">
        <v>192</v>
      </c>
      <c r="AK33" s="146">
        <v>146</v>
      </c>
      <c r="AL33" s="145">
        <v>11710</v>
      </c>
      <c r="AM33" s="147">
        <v>0.21429699842022101</v>
      </c>
      <c r="AN33" s="148">
        <v>4</v>
      </c>
      <c r="AO33" s="146">
        <v>9.5</v>
      </c>
      <c r="AP33" s="145">
        <v>10</v>
      </c>
      <c r="AQ33" s="146"/>
    </row>
    <row r="34" spans="1:43">
      <c r="A34" s="266" t="s">
        <v>76</v>
      </c>
      <c r="B34" s="266" t="s">
        <v>241</v>
      </c>
      <c r="C34" s="266" t="s">
        <v>245</v>
      </c>
      <c r="D34" s="267">
        <v>3246</v>
      </c>
      <c r="E34" s="267">
        <v>278</v>
      </c>
      <c r="F34" s="267" t="s">
        <v>292</v>
      </c>
      <c r="G34" s="268">
        <v>373</v>
      </c>
      <c r="H34" s="145">
        <v>3</v>
      </c>
      <c r="I34" s="145">
        <v>1</v>
      </c>
      <c r="J34" s="145">
        <v>1</v>
      </c>
      <c r="K34" s="148">
        <v>5.4</v>
      </c>
      <c r="L34" s="146">
        <v>10</v>
      </c>
      <c r="M34" s="146">
        <v>1</v>
      </c>
      <c r="N34" s="145">
        <v>2</v>
      </c>
      <c r="O34" s="269">
        <v>17</v>
      </c>
      <c r="P34" s="145" t="s">
        <v>196</v>
      </c>
      <c r="Q34" s="145">
        <v>3</v>
      </c>
      <c r="R34" s="145">
        <v>5</v>
      </c>
      <c r="S34" s="270">
        <v>2.77264325323475</v>
      </c>
      <c r="T34" s="146">
        <v>0</v>
      </c>
      <c r="U34" s="145">
        <v>2</v>
      </c>
      <c r="V34" s="149">
        <v>0.54803493449781704</v>
      </c>
      <c r="W34" s="271">
        <v>0.19758412424503899</v>
      </c>
      <c r="X34" s="272">
        <v>1.19005308100623</v>
      </c>
      <c r="Y34" s="148">
        <v>10313</v>
      </c>
      <c r="Z34" s="146">
        <v>3.1771410967344398</v>
      </c>
      <c r="AA34" s="272">
        <v>1.4356130622304399</v>
      </c>
      <c r="AB34" s="273">
        <v>0.11491065927295099</v>
      </c>
      <c r="AC34" s="147">
        <v>0.17158176943699699</v>
      </c>
      <c r="AD34" s="148">
        <v>7</v>
      </c>
      <c r="AE34" s="145"/>
      <c r="AF34" s="145"/>
      <c r="AG34" s="273">
        <v>0.68345323741007202</v>
      </c>
      <c r="AH34" s="146">
        <v>14.7</v>
      </c>
      <c r="AI34" s="273">
        <v>0.3</v>
      </c>
      <c r="AJ34" s="146" t="s">
        <v>275</v>
      </c>
      <c r="AK34" s="146">
        <v>64</v>
      </c>
      <c r="AL34" s="145">
        <v>8666</v>
      </c>
      <c r="AM34" s="147">
        <v>0.19758412424503899</v>
      </c>
      <c r="AN34" s="148">
        <v>2</v>
      </c>
      <c r="AO34" s="146">
        <v>16</v>
      </c>
      <c r="AP34" s="145"/>
      <c r="AQ34" s="146"/>
    </row>
    <row r="35" spans="1:43">
      <c r="A35" s="266" t="s">
        <v>77</v>
      </c>
      <c r="B35" s="266" t="s">
        <v>241</v>
      </c>
      <c r="C35" s="266" t="s">
        <v>319</v>
      </c>
      <c r="D35" s="267">
        <v>2844</v>
      </c>
      <c r="E35" s="267">
        <v>356</v>
      </c>
      <c r="F35" s="267" t="s">
        <v>188</v>
      </c>
      <c r="G35" s="268">
        <v>282</v>
      </c>
      <c r="H35" s="145">
        <v>2</v>
      </c>
      <c r="I35" s="145">
        <v>0</v>
      </c>
      <c r="J35" s="145">
        <v>1</v>
      </c>
      <c r="K35" s="148">
        <v>9</v>
      </c>
      <c r="L35" s="146">
        <v>22.5</v>
      </c>
      <c r="M35" s="146">
        <v>0</v>
      </c>
      <c r="N35" s="145">
        <v>1</v>
      </c>
      <c r="O35" s="269">
        <v>19</v>
      </c>
      <c r="P35" s="145" t="s">
        <v>189</v>
      </c>
      <c r="Q35" s="145">
        <v>3</v>
      </c>
      <c r="R35" s="145">
        <v>2</v>
      </c>
      <c r="S35" s="270">
        <v>4.2853164556961998</v>
      </c>
      <c r="T35" s="146">
        <v>0</v>
      </c>
      <c r="U35" s="145">
        <v>1.5</v>
      </c>
      <c r="V35" s="149">
        <v>0.76814516129032295</v>
      </c>
      <c r="W35" s="271">
        <v>0.21744521337946901</v>
      </c>
      <c r="X35" s="272">
        <v>1.20244282744283</v>
      </c>
      <c r="Y35" s="148">
        <v>9254</v>
      </c>
      <c r="Z35" s="146">
        <v>3.2538677918424801</v>
      </c>
      <c r="AA35" s="272">
        <v>1.88115330520394</v>
      </c>
      <c r="AB35" s="273">
        <v>9.9156118143459898E-2</v>
      </c>
      <c r="AC35" s="147">
        <v>0.27659574468085102</v>
      </c>
      <c r="AD35" s="148">
        <v>13</v>
      </c>
      <c r="AE35" s="145">
        <v>0</v>
      </c>
      <c r="AF35" s="145">
        <v>356</v>
      </c>
      <c r="AG35" s="273">
        <v>1</v>
      </c>
      <c r="AH35" s="146">
        <v>23.1</v>
      </c>
      <c r="AI35" s="273">
        <v>0.5</v>
      </c>
      <c r="AJ35" s="146" t="s">
        <v>192</v>
      </c>
      <c r="AK35" s="146">
        <v>90</v>
      </c>
      <c r="AL35" s="145">
        <v>7696</v>
      </c>
      <c r="AM35" s="147">
        <v>0.21744521337946901</v>
      </c>
      <c r="AN35" s="148">
        <v>3</v>
      </c>
      <c r="AO35" s="146">
        <v>7</v>
      </c>
      <c r="AP35" s="145">
        <v>3</v>
      </c>
      <c r="AQ35" s="146"/>
    </row>
    <row r="36" spans="1:43">
      <c r="A36" s="266" t="s">
        <v>78</v>
      </c>
      <c r="B36" s="266" t="s">
        <v>241</v>
      </c>
      <c r="C36" s="266" t="s">
        <v>319</v>
      </c>
      <c r="D36" s="267">
        <v>1450</v>
      </c>
      <c r="E36" s="267">
        <v>114</v>
      </c>
      <c r="F36" s="267" t="s">
        <v>188</v>
      </c>
      <c r="G36" s="268">
        <v>227</v>
      </c>
      <c r="H36" s="145">
        <v>3</v>
      </c>
      <c r="I36" s="145">
        <v>0</v>
      </c>
      <c r="J36" s="145">
        <v>2</v>
      </c>
      <c r="K36" s="148">
        <v>7.2</v>
      </c>
      <c r="L36" s="146">
        <v>12</v>
      </c>
      <c r="M36" s="146">
        <v>0</v>
      </c>
      <c r="N36" s="145">
        <v>1</v>
      </c>
      <c r="O36" s="269">
        <v>22</v>
      </c>
      <c r="P36" s="145" t="s">
        <v>191</v>
      </c>
      <c r="Q36" s="145">
        <v>5</v>
      </c>
      <c r="R36" s="145">
        <v>2</v>
      </c>
      <c r="S36" s="270">
        <v>4.8217241379310298</v>
      </c>
      <c r="T36" s="146">
        <v>0</v>
      </c>
      <c r="U36" s="145">
        <v>1.42</v>
      </c>
      <c r="V36" s="149">
        <v>0.69164882226980695</v>
      </c>
      <c r="W36" s="271">
        <v>0.18679999999999999</v>
      </c>
      <c r="X36" s="272">
        <v>1.62287199480182</v>
      </c>
      <c r="Y36" s="148">
        <v>12488</v>
      </c>
      <c r="Z36" s="146">
        <v>8.6124137931034497</v>
      </c>
      <c r="AA36" s="272">
        <v>4.7689655172413801</v>
      </c>
      <c r="AB36" s="273">
        <v>0.156551724137931</v>
      </c>
      <c r="AC36" s="147">
        <v>0.18061674008810599</v>
      </c>
      <c r="AD36" s="148">
        <v>6</v>
      </c>
      <c r="AE36" s="145">
        <v>3</v>
      </c>
      <c r="AF36" s="145">
        <v>118</v>
      </c>
      <c r="AG36" s="273">
        <v>1.0350877192982499</v>
      </c>
      <c r="AH36" s="146">
        <v>23.1</v>
      </c>
      <c r="AI36" s="273">
        <v>0.4</v>
      </c>
      <c r="AJ36" s="146" t="s">
        <v>192</v>
      </c>
      <c r="AK36" s="146">
        <v>90</v>
      </c>
      <c r="AL36" s="145">
        <v>7695</v>
      </c>
      <c r="AM36" s="147">
        <v>0.18679999999999999</v>
      </c>
      <c r="AN36" s="148">
        <v>3</v>
      </c>
      <c r="AO36" s="146">
        <v>11</v>
      </c>
      <c r="AP36" s="145">
        <v>6</v>
      </c>
      <c r="AQ36" s="146"/>
    </row>
    <row r="37" spans="1:43">
      <c r="A37" s="266" t="s">
        <v>79</v>
      </c>
      <c r="B37" s="266" t="s">
        <v>241</v>
      </c>
      <c r="C37" s="266" t="s">
        <v>318</v>
      </c>
      <c r="D37" s="267">
        <v>8215</v>
      </c>
      <c r="E37" s="267">
        <v>815</v>
      </c>
      <c r="F37" s="267" t="s">
        <v>193</v>
      </c>
      <c r="G37" s="268">
        <v>1068</v>
      </c>
      <c r="H37" s="145">
        <v>4</v>
      </c>
      <c r="I37" s="145">
        <v>1</v>
      </c>
      <c r="J37" s="145">
        <v>2</v>
      </c>
      <c r="K37" s="148">
        <v>7.2</v>
      </c>
      <c r="L37" s="146">
        <v>8</v>
      </c>
      <c r="M37" s="146">
        <v>4</v>
      </c>
      <c r="N37" s="145">
        <v>5</v>
      </c>
      <c r="O37" s="269">
        <v>45</v>
      </c>
      <c r="P37" s="145" t="s">
        <v>189</v>
      </c>
      <c r="Q37" s="145">
        <v>12</v>
      </c>
      <c r="R37" s="145">
        <v>4</v>
      </c>
      <c r="S37" s="270">
        <v>0</v>
      </c>
      <c r="T37" s="146">
        <v>0</v>
      </c>
      <c r="U37" s="145">
        <v>1.4</v>
      </c>
      <c r="V37" s="149">
        <v>0.56122448979591799</v>
      </c>
      <c r="W37" s="271">
        <v>9.5687550854353098E-2</v>
      </c>
      <c r="X37" s="272">
        <v>2.1037221821046401</v>
      </c>
      <c r="Y37" s="148">
        <v>32046</v>
      </c>
      <c r="Z37" s="146">
        <v>3.9009129640900801</v>
      </c>
      <c r="AA37" s="272">
        <v>3.6715763846621998</v>
      </c>
      <c r="AB37" s="273">
        <v>0.13000608642726699</v>
      </c>
      <c r="AC37" s="147">
        <v>0.139513108614232</v>
      </c>
      <c r="AD37" s="148">
        <v>66</v>
      </c>
      <c r="AE37" s="145">
        <v>43</v>
      </c>
      <c r="AF37" s="145">
        <v>670</v>
      </c>
      <c r="AG37" s="273">
        <v>0.73619631901840499</v>
      </c>
      <c r="AH37" s="146">
        <v>38.413200000000003</v>
      </c>
      <c r="AI37" s="273">
        <v>0.4</v>
      </c>
      <c r="AJ37" s="146" t="s">
        <v>190</v>
      </c>
      <c r="AK37" s="146">
        <v>262</v>
      </c>
      <c r="AL37" s="145">
        <v>15233</v>
      </c>
      <c r="AM37" s="147">
        <v>9.5687550854353098E-2</v>
      </c>
      <c r="AN37" s="148">
        <v>3</v>
      </c>
      <c r="AO37" s="146">
        <v>13</v>
      </c>
      <c r="AP37" s="145">
        <v>13</v>
      </c>
      <c r="AQ37" s="146"/>
    </row>
    <row r="38" spans="1:43">
      <c r="A38" s="266" t="s">
        <v>80</v>
      </c>
      <c r="B38" s="266" t="s">
        <v>241</v>
      </c>
      <c r="C38" s="266" t="s">
        <v>319</v>
      </c>
      <c r="D38" s="267">
        <v>6712</v>
      </c>
      <c r="E38" s="267">
        <v>546</v>
      </c>
      <c r="F38" s="267" t="s">
        <v>193</v>
      </c>
      <c r="G38" s="268">
        <v>672</v>
      </c>
      <c r="H38" s="145">
        <v>5</v>
      </c>
      <c r="I38" s="145">
        <v>2</v>
      </c>
      <c r="J38" s="145">
        <v>2</v>
      </c>
      <c r="K38" s="148">
        <v>14.4</v>
      </c>
      <c r="L38" s="146">
        <v>56.5</v>
      </c>
      <c r="M38" s="146">
        <v>1</v>
      </c>
      <c r="N38" s="145">
        <v>2</v>
      </c>
      <c r="O38" s="269">
        <v>20</v>
      </c>
      <c r="P38" s="145" t="s">
        <v>189</v>
      </c>
      <c r="Q38" s="145">
        <v>5</v>
      </c>
      <c r="R38" s="145">
        <v>12</v>
      </c>
      <c r="S38" s="270">
        <v>3.7422526817640001</v>
      </c>
      <c r="T38" s="146">
        <v>0</v>
      </c>
      <c r="U38" s="145">
        <v>1.4</v>
      </c>
      <c r="V38" s="149">
        <v>0.170779220779221</v>
      </c>
      <c r="W38" s="271">
        <v>0.16398361928969901</v>
      </c>
      <c r="X38" s="272">
        <v>1.94612361073462</v>
      </c>
      <c r="Y38" s="148">
        <v>28717</v>
      </c>
      <c r="Z38" s="146">
        <v>4.2784564958283697</v>
      </c>
      <c r="AA38" s="272">
        <v>0</v>
      </c>
      <c r="AB38" s="273">
        <v>0.100119189511323</v>
      </c>
      <c r="AC38" s="147">
        <v>0.18898809523809501</v>
      </c>
      <c r="AD38" s="148">
        <v>56</v>
      </c>
      <c r="AE38" s="145">
        <v>58</v>
      </c>
      <c r="AF38" s="145">
        <v>1120</v>
      </c>
      <c r="AG38" s="273">
        <v>2.0512820512820502</v>
      </c>
      <c r="AH38" s="146">
        <v>69.341999999999999</v>
      </c>
      <c r="AI38" s="273">
        <v>0.8</v>
      </c>
      <c r="AJ38" s="146" t="s">
        <v>194</v>
      </c>
      <c r="AK38" s="146">
        <v>160</v>
      </c>
      <c r="AL38" s="145">
        <v>14756</v>
      </c>
      <c r="AM38" s="147">
        <v>0.16398361928969901</v>
      </c>
      <c r="AN38" s="148">
        <v>4</v>
      </c>
      <c r="AO38" s="146">
        <v>9.5</v>
      </c>
      <c r="AP38" s="145">
        <v>9</v>
      </c>
      <c r="AQ38" s="146"/>
    </row>
    <row r="39" spans="1:43">
      <c r="A39" s="266" t="s">
        <v>81</v>
      </c>
      <c r="B39" s="266" t="s">
        <v>241</v>
      </c>
      <c r="C39" s="266" t="s">
        <v>320</v>
      </c>
      <c r="D39" s="267">
        <v>16819</v>
      </c>
      <c r="E39" s="267">
        <v>1765</v>
      </c>
      <c r="F39" s="267" t="s">
        <v>195</v>
      </c>
      <c r="G39" s="268">
        <v>2692</v>
      </c>
      <c r="H39" s="145">
        <v>16</v>
      </c>
      <c r="I39" s="145">
        <v>15</v>
      </c>
      <c r="J39" s="145">
        <v>0</v>
      </c>
      <c r="K39" s="148">
        <v>14.4</v>
      </c>
      <c r="L39" s="146">
        <v>19.5</v>
      </c>
      <c r="M39" s="146">
        <v>1.4666666666666699</v>
      </c>
      <c r="N39" s="145">
        <v>4</v>
      </c>
      <c r="O39" s="269">
        <v>67</v>
      </c>
      <c r="P39" s="145" t="s">
        <v>189</v>
      </c>
      <c r="Q39" s="145">
        <v>1</v>
      </c>
      <c r="R39" s="145">
        <v>12</v>
      </c>
      <c r="S39" s="270">
        <v>2.9744931327665101</v>
      </c>
      <c r="T39" s="146">
        <v>0</v>
      </c>
      <c r="U39" s="145">
        <v>1.1599999999999999</v>
      </c>
      <c r="V39" s="149">
        <v>0.60183812629706501</v>
      </c>
      <c r="W39" s="271">
        <v>0.14011074715333</v>
      </c>
      <c r="X39" s="272">
        <v>1.8764467433371901</v>
      </c>
      <c r="Y39" s="148">
        <v>102302</v>
      </c>
      <c r="Z39" s="146">
        <v>6.0825257149652199</v>
      </c>
      <c r="AA39" s="272">
        <v>1.96367203757655</v>
      </c>
      <c r="AB39" s="273">
        <v>0.16005707830429899</v>
      </c>
      <c r="AC39" s="147">
        <v>0.19650817236255599</v>
      </c>
      <c r="AD39" s="148">
        <v>19</v>
      </c>
      <c r="AE39" s="145">
        <v>40</v>
      </c>
      <c r="AF39" s="145">
        <v>335</v>
      </c>
      <c r="AG39" s="273">
        <v>0.13937677053824399</v>
      </c>
      <c r="AH39" s="146">
        <v>280.56</v>
      </c>
      <c r="AI39" s="273">
        <v>0.8</v>
      </c>
      <c r="AJ39" s="146" t="s">
        <v>194</v>
      </c>
      <c r="AK39" s="146">
        <v>1050</v>
      </c>
      <c r="AL39" s="145">
        <v>54519</v>
      </c>
      <c r="AM39" s="147">
        <v>0.14011074715333</v>
      </c>
      <c r="AN39" s="148">
        <v>6</v>
      </c>
      <c r="AO39" s="146">
        <v>48.5</v>
      </c>
      <c r="AP39" s="145">
        <v>10</v>
      </c>
      <c r="AQ39" s="146"/>
    </row>
    <row r="40" spans="1:43">
      <c r="A40" s="266" t="s">
        <v>211</v>
      </c>
      <c r="B40" s="266" t="s">
        <v>244</v>
      </c>
      <c r="C40" s="266" t="s">
        <v>318</v>
      </c>
      <c r="D40" s="267">
        <v>34978</v>
      </c>
      <c r="E40" s="267">
        <v>3604</v>
      </c>
      <c r="F40" s="267" t="s">
        <v>206</v>
      </c>
      <c r="G40" s="268">
        <v>8262</v>
      </c>
      <c r="H40" s="145">
        <v>82</v>
      </c>
      <c r="I40" s="145">
        <v>82</v>
      </c>
      <c r="J40" s="145">
        <v>0</v>
      </c>
      <c r="K40" s="148">
        <v>14</v>
      </c>
      <c r="L40" s="146">
        <v>0</v>
      </c>
      <c r="M40" s="146">
        <v>452.13</v>
      </c>
      <c r="N40" s="145">
        <v>10</v>
      </c>
      <c r="O40" s="269">
        <v>54</v>
      </c>
      <c r="P40" s="145" t="s">
        <v>189</v>
      </c>
      <c r="Q40" s="145">
        <v>5</v>
      </c>
      <c r="R40" s="145">
        <v>5</v>
      </c>
      <c r="S40" s="270">
        <v>0</v>
      </c>
      <c r="T40" s="146">
        <v>0</v>
      </c>
      <c r="U40" s="145">
        <v>1.5</v>
      </c>
      <c r="V40" s="149">
        <v>0.51</v>
      </c>
      <c r="W40" s="271">
        <v>0.1</v>
      </c>
      <c r="X40" s="272">
        <v>1</v>
      </c>
      <c r="Y40" s="148">
        <v>410653</v>
      </c>
      <c r="Z40" s="146">
        <v>11.74</v>
      </c>
      <c r="AA40" s="272">
        <v>7.3</v>
      </c>
      <c r="AB40" s="273">
        <v>0.2</v>
      </c>
      <c r="AC40" s="147">
        <v>0</v>
      </c>
      <c r="AD40" s="148">
        <v>31</v>
      </c>
      <c r="AE40" s="145">
        <v>40.5</v>
      </c>
      <c r="AF40" s="145">
        <v>1212</v>
      </c>
      <c r="AG40" s="273"/>
      <c r="AH40" s="146"/>
      <c r="AI40" s="273"/>
      <c r="AJ40" s="146" t="s">
        <v>337</v>
      </c>
      <c r="AK40" s="146">
        <v>5870</v>
      </c>
      <c r="AL40" s="145">
        <v>500000</v>
      </c>
      <c r="AM40" s="147"/>
      <c r="AN40" s="148">
        <v>6</v>
      </c>
      <c r="AO40" s="146">
        <v>57</v>
      </c>
      <c r="AP40" s="145">
        <v>10</v>
      </c>
      <c r="AQ40" s="146"/>
    </row>
    <row r="41" spans="1:43">
      <c r="A41" s="266" t="s">
        <v>131</v>
      </c>
      <c r="B41" s="266" t="s">
        <v>250</v>
      </c>
      <c r="C41" s="266" t="s">
        <v>318</v>
      </c>
      <c r="D41" s="267">
        <v>645</v>
      </c>
      <c r="E41" s="267">
        <v>562</v>
      </c>
      <c r="F41" s="267" t="s">
        <v>354</v>
      </c>
      <c r="G41" s="268">
        <v>261</v>
      </c>
      <c r="H41" s="145">
        <v>1</v>
      </c>
      <c r="I41" s="145">
        <v>0</v>
      </c>
      <c r="J41" s="145">
        <v>0</v>
      </c>
      <c r="K41" s="148">
        <v>7.2</v>
      </c>
      <c r="L41" s="146">
        <v>5</v>
      </c>
      <c r="M41" s="146">
        <v>0</v>
      </c>
      <c r="N41" s="145">
        <v>1</v>
      </c>
      <c r="O41" s="269">
        <v>6</v>
      </c>
      <c r="P41" s="145" t="s">
        <v>189</v>
      </c>
      <c r="Q41" s="145">
        <v>1</v>
      </c>
      <c r="R41" s="145">
        <v>0</v>
      </c>
      <c r="S41" s="270">
        <v>6.9</v>
      </c>
      <c r="T41" s="146">
        <v>0</v>
      </c>
      <c r="U41" s="145">
        <v>1.95</v>
      </c>
      <c r="V41" s="149">
        <v>0.14499999999999999</v>
      </c>
      <c r="W41" s="271">
        <v>0.08</v>
      </c>
      <c r="X41" s="272">
        <v>0.574114244</v>
      </c>
      <c r="Y41" s="148">
        <v>3970</v>
      </c>
      <c r="Z41" s="146">
        <v>6.16</v>
      </c>
      <c r="AA41" s="272">
        <v>13.1</v>
      </c>
      <c r="AB41" s="273">
        <v>0.4</v>
      </c>
      <c r="AC41" s="147">
        <v>0.437</v>
      </c>
      <c r="AD41" s="148">
        <v>13</v>
      </c>
      <c r="AE41" s="145" t="s">
        <v>352</v>
      </c>
      <c r="AF41" s="145"/>
      <c r="AG41" s="273">
        <v>0.35</v>
      </c>
      <c r="AH41" s="146" t="s">
        <v>291</v>
      </c>
      <c r="AI41" s="273">
        <v>0.4</v>
      </c>
      <c r="AJ41" s="146" t="s">
        <v>194</v>
      </c>
      <c r="AK41" s="146">
        <v>138</v>
      </c>
      <c r="AL41" s="145">
        <v>6915</v>
      </c>
      <c r="AM41" s="147">
        <v>0.08</v>
      </c>
      <c r="AN41" s="148">
        <v>5</v>
      </c>
      <c r="AO41" s="146">
        <v>18.8</v>
      </c>
      <c r="AP41" s="145"/>
      <c r="AQ41" s="146">
        <v>0</v>
      </c>
    </row>
    <row r="42" spans="1:43">
      <c r="A42" s="266" t="s">
        <v>130</v>
      </c>
      <c r="B42" s="266" t="s">
        <v>250</v>
      </c>
      <c r="C42" s="266" t="s">
        <v>318</v>
      </c>
      <c r="D42" s="267">
        <v>626</v>
      </c>
      <c r="E42" s="267">
        <v>566</v>
      </c>
      <c r="F42" s="267" t="s">
        <v>354</v>
      </c>
      <c r="G42" s="268">
        <v>158</v>
      </c>
      <c r="H42" s="145">
        <v>1</v>
      </c>
      <c r="I42" s="145">
        <v>0</v>
      </c>
      <c r="J42" s="145">
        <v>0</v>
      </c>
      <c r="K42" s="148">
        <v>8.1</v>
      </c>
      <c r="L42" s="146">
        <v>7.5</v>
      </c>
      <c r="M42" s="146">
        <v>0</v>
      </c>
      <c r="N42" s="145">
        <v>1</v>
      </c>
      <c r="O42" s="269">
        <v>6</v>
      </c>
      <c r="P42" s="145" t="s">
        <v>191</v>
      </c>
      <c r="Q42" s="145">
        <v>1</v>
      </c>
      <c r="R42" s="145">
        <v>0</v>
      </c>
      <c r="S42" s="270">
        <v>11.527476038338699</v>
      </c>
      <c r="T42" s="146">
        <v>0</v>
      </c>
      <c r="U42" s="145">
        <v>6</v>
      </c>
      <c r="V42" s="149">
        <v>0.20100502512562801</v>
      </c>
      <c r="W42" s="271">
        <v>7.9846645367412095E-2</v>
      </c>
      <c r="X42" s="272">
        <v>0.326857282502444</v>
      </c>
      <c r="Y42" s="148">
        <v>2675</v>
      </c>
      <c r="Z42" s="146">
        <v>4.2731629392971202</v>
      </c>
      <c r="AA42" s="272">
        <v>4.1533546325878596</v>
      </c>
      <c r="AB42" s="273">
        <v>0.25239616613418497</v>
      </c>
      <c r="AC42" s="147">
        <v>1.24683544303797</v>
      </c>
      <c r="AD42" s="148">
        <v>10</v>
      </c>
      <c r="AE42" s="145"/>
      <c r="AF42" s="145"/>
      <c r="AG42" s="273">
        <v>0.35335689045936403</v>
      </c>
      <c r="AH42" s="146" t="s">
        <v>291</v>
      </c>
      <c r="AI42" s="273">
        <v>0.45</v>
      </c>
      <c r="AJ42" s="146" t="s">
        <v>194</v>
      </c>
      <c r="AK42" s="146">
        <v>135</v>
      </c>
      <c r="AL42" s="145">
        <v>8184</v>
      </c>
      <c r="AM42" s="147">
        <v>7.9846645367412095E-2</v>
      </c>
      <c r="AN42" s="148">
        <v>4</v>
      </c>
      <c r="AO42" s="146">
        <v>20.5</v>
      </c>
      <c r="AP42" s="145"/>
      <c r="AQ42" s="146">
        <v>20.5</v>
      </c>
    </row>
    <row r="43" spans="1:43">
      <c r="A43" s="266" t="s">
        <v>213</v>
      </c>
      <c r="B43" s="266" t="s">
        <v>250</v>
      </c>
      <c r="C43" s="266" t="s">
        <v>318</v>
      </c>
      <c r="D43" s="267">
        <v>1395</v>
      </c>
      <c r="E43" s="267">
        <v>1266</v>
      </c>
      <c r="F43" s="267" t="s">
        <v>355</v>
      </c>
      <c r="G43" s="268" t="s">
        <v>356</v>
      </c>
      <c r="H43" s="145">
        <v>1</v>
      </c>
      <c r="I43" s="145">
        <v>0</v>
      </c>
      <c r="J43" s="145">
        <v>0</v>
      </c>
      <c r="K43" s="148">
        <v>9</v>
      </c>
      <c r="L43" s="146">
        <v>11</v>
      </c>
      <c r="M43" s="146">
        <v>0</v>
      </c>
      <c r="N43" s="145">
        <v>0</v>
      </c>
      <c r="O43" s="269">
        <v>6</v>
      </c>
      <c r="P43" s="145" t="s">
        <v>191</v>
      </c>
      <c r="Q43" s="145">
        <v>4</v>
      </c>
      <c r="R43" s="145">
        <v>0</v>
      </c>
      <c r="S43" s="270">
        <v>10.75</v>
      </c>
      <c r="T43" s="146">
        <v>0</v>
      </c>
      <c r="U43" s="145">
        <v>1.85</v>
      </c>
      <c r="V43" s="149">
        <v>0.61299999999999999</v>
      </c>
      <c r="W43" s="271">
        <v>0.113</v>
      </c>
      <c r="X43" s="272">
        <v>0.21912509999999999</v>
      </c>
      <c r="Y43" s="148">
        <v>1643</v>
      </c>
      <c r="Z43" s="146">
        <v>1.18</v>
      </c>
      <c r="AA43" s="272">
        <v>0</v>
      </c>
      <c r="AB43" s="273">
        <v>0</v>
      </c>
      <c r="AC43" s="147">
        <v>0</v>
      </c>
      <c r="AD43" s="148">
        <v>12</v>
      </c>
      <c r="AE43" s="145"/>
      <c r="AF43" s="145"/>
      <c r="AG43" s="273">
        <v>0</v>
      </c>
      <c r="AH43" s="146" t="s">
        <v>291</v>
      </c>
      <c r="AI43" s="273">
        <v>0.5</v>
      </c>
      <c r="AJ43" s="146" t="s">
        <v>194</v>
      </c>
      <c r="AK43" s="146">
        <v>190</v>
      </c>
      <c r="AL43" s="145">
        <v>7498</v>
      </c>
      <c r="AM43" s="147">
        <v>0.113</v>
      </c>
      <c r="AN43" s="148">
        <v>5</v>
      </c>
      <c r="AO43" s="146">
        <v>53</v>
      </c>
      <c r="AP43" s="145">
        <v>18</v>
      </c>
      <c r="AQ43" s="146"/>
    </row>
    <row r="44" spans="1:43">
      <c r="A44" s="266" t="s">
        <v>214</v>
      </c>
      <c r="B44" s="266" t="s">
        <v>241</v>
      </c>
      <c r="C44" s="266" t="s">
        <v>245</v>
      </c>
      <c r="D44" s="267">
        <v>2224</v>
      </c>
      <c r="E44" s="267">
        <v>287</v>
      </c>
      <c r="F44" s="267" t="s">
        <v>292</v>
      </c>
      <c r="G44" s="268">
        <v>301</v>
      </c>
      <c r="H44" s="145">
        <v>3</v>
      </c>
      <c r="I44" s="145">
        <v>2</v>
      </c>
      <c r="J44" s="145">
        <v>0</v>
      </c>
      <c r="K44" s="148">
        <v>0.9</v>
      </c>
      <c r="L44" s="146">
        <v>11</v>
      </c>
      <c r="M44" s="146">
        <v>0.5</v>
      </c>
      <c r="N44" s="145">
        <v>1</v>
      </c>
      <c r="O44" s="269">
        <v>8</v>
      </c>
      <c r="P44" s="145">
        <v>0</v>
      </c>
      <c r="Q44" s="145">
        <v>2</v>
      </c>
      <c r="R44" s="145">
        <v>2</v>
      </c>
      <c r="S44" s="270">
        <v>3.3116007194244599</v>
      </c>
      <c r="T44" s="146">
        <v>0</v>
      </c>
      <c r="U44" s="145">
        <v>0</v>
      </c>
      <c r="V44" s="149">
        <v>0.34545454545454501</v>
      </c>
      <c r="W44" s="271">
        <v>0.135282864170538</v>
      </c>
      <c r="X44" s="272">
        <v>1.8117894000349799</v>
      </c>
      <c r="Y44" s="148">
        <v>10358</v>
      </c>
      <c r="Z44" s="146">
        <v>4.65737410071943</v>
      </c>
      <c r="AA44" s="272">
        <v>3.125</v>
      </c>
      <c r="AB44" s="273">
        <v>0.135341726618705</v>
      </c>
      <c r="AC44" s="147">
        <v>0.17940199335548199</v>
      </c>
      <c r="AD44" s="148">
        <v>2</v>
      </c>
      <c r="AE44" s="145"/>
      <c r="AF44" s="145"/>
      <c r="AG44" s="273">
        <v>0.13240418118466901</v>
      </c>
      <c r="AH44" s="146">
        <v>10.5</v>
      </c>
      <c r="AI44" s="273">
        <v>0.05</v>
      </c>
      <c r="AJ44" s="146" t="s">
        <v>275</v>
      </c>
      <c r="AK44" s="146">
        <v>170</v>
      </c>
      <c r="AL44" s="145">
        <v>5717</v>
      </c>
      <c r="AM44" s="147">
        <v>0.135282864170538</v>
      </c>
      <c r="AN44" s="148">
        <v>4</v>
      </c>
      <c r="AO44" s="146">
        <v>8</v>
      </c>
      <c r="AP44" s="145"/>
      <c r="AQ44" s="146"/>
    </row>
    <row r="45" spans="1:43">
      <c r="A45" s="266" t="s">
        <v>83</v>
      </c>
      <c r="B45" s="266" t="s">
        <v>241</v>
      </c>
      <c r="C45" s="266" t="s">
        <v>245</v>
      </c>
      <c r="D45" s="267">
        <v>1052</v>
      </c>
      <c r="E45" s="267">
        <v>132</v>
      </c>
      <c r="F45" s="267" t="s">
        <v>292</v>
      </c>
      <c r="G45" s="268">
        <v>217</v>
      </c>
      <c r="H45" s="145">
        <v>2</v>
      </c>
      <c r="I45" s="145">
        <v>1</v>
      </c>
      <c r="J45" s="145">
        <v>0</v>
      </c>
      <c r="K45" s="148">
        <v>2.7</v>
      </c>
      <c r="L45" s="146">
        <v>15</v>
      </c>
      <c r="M45" s="146">
        <v>1</v>
      </c>
      <c r="N45" s="145">
        <v>1</v>
      </c>
      <c r="O45" s="269">
        <v>5</v>
      </c>
      <c r="P45" s="145" t="s">
        <v>204</v>
      </c>
      <c r="Q45" s="145">
        <v>2</v>
      </c>
      <c r="R45" s="145">
        <v>5</v>
      </c>
      <c r="S45" s="270">
        <v>0</v>
      </c>
      <c r="T45" s="146">
        <v>0</v>
      </c>
      <c r="U45" s="145">
        <v>0</v>
      </c>
      <c r="V45" s="149">
        <v>0.55343511450381699</v>
      </c>
      <c r="W45" s="271">
        <v>0.1048</v>
      </c>
      <c r="X45" s="272">
        <v>0.88778409090909105</v>
      </c>
      <c r="Y45" s="148">
        <v>4375</v>
      </c>
      <c r="Z45" s="146">
        <v>4.15874524714829</v>
      </c>
      <c r="AA45" s="272">
        <v>3.5598859315589402</v>
      </c>
      <c r="AB45" s="273">
        <v>0.20627376425855501</v>
      </c>
      <c r="AC45" s="147">
        <v>0.17050691244239599</v>
      </c>
      <c r="AD45" s="148">
        <v>1</v>
      </c>
      <c r="AE45" s="145"/>
      <c r="AF45" s="145"/>
      <c r="AG45" s="273">
        <v>0.10606060606060599</v>
      </c>
      <c r="AH45" s="146">
        <v>10.5</v>
      </c>
      <c r="AI45" s="273">
        <v>0.15</v>
      </c>
      <c r="AJ45" s="146" t="s">
        <v>275</v>
      </c>
      <c r="AK45" s="146">
        <v>140</v>
      </c>
      <c r="AL45" s="145">
        <v>4928</v>
      </c>
      <c r="AM45" s="147">
        <v>0.1048</v>
      </c>
      <c r="AN45" s="148">
        <v>3</v>
      </c>
      <c r="AO45" s="146">
        <v>6</v>
      </c>
      <c r="AP45" s="145"/>
      <c r="AQ45" s="146"/>
    </row>
    <row r="46" spans="1:43">
      <c r="A46" s="266" t="s">
        <v>85</v>
      </c>
      <c r="B46" s="266" t="s">
        <v>241</v>
      </c>
      <c r="C46" s="266" t="s">
        <v>245</v>
      </c>
      <c r="D46" s="267">
        <v>1676</v>
      </c>
      <c r="E46" s="267">
        <v>137</v>
      </c>
      <c r="F46" s="267" t="s">
        <v>292</v>
      </c>
      <c r="G46" s="268">
        <v>371</v>
      </c>
      <c r="H46" s="145">
        <v>3</v>
      </c>
      <c r="I46" s="145">
        <v>2</v>
      </c>
      <c r="J46" s="145">
        <v>0</v>
      </c>
      <c r="K46" s="148">
        <v>3.6</v>
      </c>
      <c r="L46" s="146">
        <v>14</v>
      </c>
      <c r="M46" s="146">
        <v>1.5</v>
      </c>
      <c r="N46" s="145">
        <v>2</v>
      </c>
      <c r="O46" s="269">
        <v>11</v>
      </c>
      <c r="P46" s="145" t="s">
        <v>196</v>
      </c>
      <c r="Q46" s="145">
        <v>4</v>
      </c>
      <c r="R46" s="145">
        <v>8</v>
      </c>
      <c r="S46" s="270">
        <v>7.7249999999999996</v>
      </c>
      <c r="T46" s="146">
        <v>0</v>
      </c>
      <c r="U46" s="145">
        <v>1.39</v>
      </c>
      <c r="V46" s="149">
        <v>0.54771241830065398</v>
      </c>
      <c r="W46" s="271">
        <v>0.30599999999999999</v>
      </c>
      <c r="X46" s="272">
        <v>2.5646540208388999</v>
      </c>
      <c r="Y46" s="148">
        <v>19199</v>
      </c>
      <c r="Z46" s="146">
        <v>11.455250596658701</v>
      </c>
      <c r="AA46" s="272">
        <v>2.8389021479713601</v>
      </c>
      <c r="AB46" s="273">
        <v>0.221360381861575</v>
      </c>
      <c r="AC46" s="147">
        <v>0.1455525606469</v>
      </c>
      <c r="AD46" s="148">
        <v>8</v>
      </c>
      <c r="AE46" s="145"/>
      <c r="AF46" s="145"/>
      <c r="AG46" s="273">
        <v>0.64233576642335799</v>
      </c>
      <c r="AH46" s="146">
        <v>12.6</v>
      </c>
      <c r="AI46" s="273">
        <v>0.2</v>
      </c>
      <c r="AJ46" s="146" t="s">
        <v>275</v>
      </c>
      <c r="AK46" s="146">
        <v>136</v>
      </c>
      <c r="AL46" s="145">
        <v>7486</v>
      </c>
      <c r="AM46" s="147">
        <v>0.30599999999999999</v>
      </c>
      <c r="AN46" s="148">
        <v>4</v>
      </c>
      <c r="AO46" s="146">
        <v>7</v>
      </c>
      <c r="AP46" s="145"/>
      <c r="AQ46" s="146"/>
    </row>
    <row r="47" spans="1:43">
      <c r="A47" s="266" t="s">
        <v>110</v>
      </c>
      <c r="B47" s="266" t="s">
        <v>241</v>
      </c>
      <c r="C47" s="266" t="s">
        <v>321</v>
      </c>
      <c r="D47" s="267">
        <v>1026</v>
      </c>
      <c r="E47" s="267">
        <v>63</v>
      </c>
      <c r="F47" s="267" t="s">
        <v>188</v>
      </c>
      <c r="G47" s="268">
        <v>267</v>
      </c>
      <c r="H47" s="145">
        <v>2</v>
      </c>
      <c r="I47" s="145">
        <v>1</v>
      </c>
      <c r="J47" s="145">
        <v>0</v>
      </c>
      <c r="K47" s="148">
        <v>7.2</v>
      </c>
      <c r="L47" s="146">
        <v>12</v>
      </c>
      <c r="M47" s="146">
        <v>0</v>
      </c>
      <c r="N47" s="145">
        <v>2</v>
      </c>
      <c r="O47" s="269">
        <v>3</v>
      </c>
      <c r="P47" s="145" t="s">
        <v>191</v>
      </c>
      <c r="Q47" s="145">
        <v>2</v>
      </c>
      <c r="R47" s="145">
        <v>30</v>
      </c>
      <c r="S47" s="270">
        <v>0</v>
      </c>
      <c r="T47" s="146">
        <v>0</v>
      </c>
      <c r="U47" s="145">
        <v>6</v>
      </c>
      <c r="V47" s="149">
        <v>0</v>
      </c>
      <c r="W47" s="271">
        <v>0.32</v>
      </c>
      <c r="X47" s="272">
        <v>0.29817444219066902</v>
      </c>
      <c r="Y47" s="148">
        <v>2058</v>
      </c>
      <c r="Z47" s="146">
        <v>2.00584795321637</v>
      </c>
      <c r="AA47" s="272">
        <v>19.470760233918099</v>
      </c>
      <c r="AB47" s="273">
        <v>0.26023391812865498</v>
      </c>
      <c r="AC47" s="147">
        <v>5.6179775280898903E-2</v>
      </c>
      <c r="AD47" s="148">
        <v>30</v>
      </c>
      <c r="AE47" s="145">
        <v>60</v>
      </c>
      <c r="AF47" s="145">
        <v>450</v>
      </c>
      <c r="AG47" s="273">
        <v>7.1428571428571397</v>
      </c>
      <c r="AH47" s="146">
        <v>21</v>
      </c>
      <c r="AI47" s="273">
        <v>0.4</v>
      </c>
      <c r="AJ47" s="146" t="s">
        <v>190</v>
      </c>
      <c r="AK47" s="146">
        <v>75</v>
      </c>
      <c r="AL47" s="145">
        <v>6902</v>
      </c>
      <c r="AM47" s="147">
        <v>0.32</v>
      </c>
      <c r="AN47" s="148">
        <v>3</v>
      </c>
      <c r="AO47" s="146">
        <v>10.5</v>
      </c>
      <c r="AP47" s="145">
        <v>3</v>
      </c>
      <c r="AQ47" s="146"/>
    </row>
    <row r="48" spans="1:43">
      <c r="A48" s="266" t="s">
        <v>357</v>
      </c>
      <c r="B48" s="266" t="s">
        <v>244</v>
      </c>
      <c r="C48" s="266" t="s">
        <v>321</v>
      </c>
      <c r="D48" s="267">
        <v>34606</v>
      </c>
      <c r="E48" s="267">
        <v>841</v>
      </c>
      <c r="F48" s="267" t="s">
        <v>195</v>
      </c>
      <c r="G48" s="268">
        <v>2969</v>
      </c>
      <c r="H48" s="145">
        <v>20</v>
      </c>
      <c r="I48" s="145">
        <v>20</v>
      </c>
      <c r="J48" s="145">
        <v>0</v>
      </c>
      <c r="K48" s="148" t="s">
        <v>358</v>
      </c>
      <c r="L48" s="146" t="s">
        <v>359</v>
      </c>
      <c r="M48" s="146">
        <v>19</v>
      </c>
      <c r="N48" s="145">
        <v>6</v>
      </c>
      <c r="O48" s="269">
        <v>29</v>
      </c>
      <c r="P48" s="145" t="s">
        <v>189</v>
      </c>
      <c r="Q48" s="145">
        <v>3</v>
      </c>
      <c r="R48" s="145">
        <v>2</v>
      </c>
      <c r="S48" s="270">
        <v>2.86</v>
      </c>
      <c r="T48" s="146">
        <v>0</v>
      </c>
      <c r="U48" s="145" t="s">
        <v>360</v>
      </c>
      <c r="V48" s="149">
        <v>0.51</v>
      </c>
      <c r="W48" s="271">
        <v>7.0000000000000007E-2</v>
      </c>
      <c r="X48" s="272">
        <v>1.07</v>
      </c>
      <c r="Y48" s="148">
        <v>101157</v>
      </c>
      <c r="Z48" s="146">
        <v>2.92</v>
      </c>
      <c r="AA48" s="272">
        <v>1.31</v>
      </c>
      <c r="AB48" s="273">
        <v>0.64459999999999995</v>
      </c>
      <c r="AC48" s="147">
        <v>7.8799999999999995E-2</v>
      </c>
      <c r="AD48" s="148">
        <v>34</v>
      </c>
      <c r="AE48" s="145">
        <v>43</v>
      </c>
      <c r="AF48" s="145">
        <v>636</v>
      </c>
      <c r="AG48" s="273"/>
      <c r="AH48" s="146"/>
      <c r="AI48" s="273">
        <v>0.6</v>
      </c>
      <c r="AJ48" s="146" t="s">
        <v>194</v>
      </c>
      <c r="AK48" s="146">
        <v>1300</v>
      </c>
      <c r="AL48" s="145">
        <v>95000</v>
      </c>
      <c r="AM48" s="147">
        <v>7.0000000000000007E-2</v>
      </c>
      <c r="AN48" s="148">
        <v>6</v>
      </c>
      <c r="AO48" s="146">
        <v>37.5</v>
      </c>
      <c r="AP48" s="145">
        <v>7</v>
      </c>
      <c r="AQ48" s="146"/>
    </row>
    <row r="49" spans="1:43">
      <c r="A49" s="266" t="s">
        <v>111</v>
      </c>
      <c r="B49" s="266" t="s">
        <v>241</v>
      </c>
      <c r="C49" s="266" t="s">
        <v>321</v>
      </c>
      <c r="D49" s="267">
        <v>4820</v>
      </c>
      <c r="E49" s="267">
        <v>582</v>
      </c>
      <c r="F49" s="267" t="s">
        <v>188</v>
      </c>
      <c r="G49" s="268">
        <v>705</v>
      </c>
      <c r="H49" s="145">
        <v>3</v>
      </c>
      <c r="I49" s="145">
        <v>2</v>
      </c>
      <c r="J49" s="145">
        <v>0</v>
      </c>
      <c r="K49" s="148">
        <v>10.8</v>
      </c>
      <c r="L49" s="146">
        <v>23.5</v>
      </c>
      <c r="M49" s="146">
        <v>5</v>
      </c>
      <c r="N49" s="145">
        <v>1</v>
      </c>
      <c r="O49" s="269">
        <v>70</v>
      </c>
      <c r="P49" s="145">
        <v>0</v>
      </c>
      <c r="Q49" s="145">
        <v>3</v>
      </c>
      <c r="R49" s="145">
        <v>4</v>
      </c>
      <c r="S49" s="270">
        <v>5.0599999999999996</v>
      </c>
      <c r="T49" s="146">
        <v>0</v>
      </c>
      <c r="U49" s="145">
        <v>1.35</v>
      </c>
      <c r="V49" s="149">
        <v>0</v>
      </c>
      <c r="W49" s="271">
        <v>0.185</v>
      </c>
      <c r="X49" s="272">
        <v>1.5057924</v>
      </c>
      <c r="Y49" s="148">
        <v>19497</v>
      </c>
      <c r="Z49" s="146">
        <v>4.0450207469999997</v>
      </c>
      <c r="AA49" s="272">
        <v>3.9</v>
      </c>
      <c r="AB49" s="273">
        <v>0.15</v>
      </c>
      <c r="AC49" s="147">
        <v>0.111</v>
      </c>
      <c r="AD49" s="148">
        <v>4</v>
      </c>
      <c r="AE49" s="145">
        <v>4</v>
      </c>
      <c r="AF49" s="145">
        <v>71</v>
      </c>
      <c r="AG49" s="273">
        <v>0.12</v>
      </c>
      <c r="AH49" s="146">
        <v>55.3</v>
      </c>
      <c r="AI49" s="273">
        <v>0.6</v>
      </c>
      <c r="AJ49" s="146" t="s">
        <v>194</v>
      </c>
      <c r="AK49" s="146">
        <v>235.1</v>
      </c>
      <c r="AL49" s="145">
        <v>12948</v>
      </c>
      <c r="AM49" s="147">
        <v>0.185</v>
      </c>
      <c r="AN49" s="148">
        <v>4</v>
      </c>
      <c r="AO49" s="146">
        <v>12</v>
      </c>
      <c r="AP49" s="145">
        <v>8</v>
      </c>
      <c r="AQ49" s="146"/>
    </row>
    <row r="50" spans="1:43">
      <c r="A50" s="266" t="s">
        <v>89</v>
      </c>
      <c r="B50" s="266" t="s">
        <v>241</v>
      </c>
      <c r="C50" s="266" t="s">
        <v>245</v>
      </c>
      <c r="D50" s="267">
        <v>485</v>
      </c>
      <c r="E50" s="267">
        <v>71</v>
      </c>
      <c r="F50" s="267" t="s">
        <v>294</v>
      </c>
      <c r="G50" s="268">
        <v>101</v>
      </c>
      <c r="H50" s="145">
        <v>2</v>
      </c>
      <c r="I50" s="145">
        <v>1</v>
      </c>
      <c r="J50" s="145">
        <v>0</v>
      </c>
      <c r="K50" s="148">
        <v>2.2158000000000002</v>
      </c>
      <c r="L50" s="146">
        <v>15.5</v>
      </c>
      <c r="M50" s="146">
        <v>0</v>
      </c>
      <c r="N50" s="145">
        <v>1</v>
      </c>
      <c r="O50" s="269">
        <v>5</v>
      </c>
      <c r="P50" s="145" t="s">
        <v>204</v>
      </c>
      <c r="Q50" s="145">
        <v>1</v>
      </c>
      <c r="R50" s="145">
        <v>3</v>
      </c>
      <c r="S50" s="270">
        <v>16.494845360824701</v>
      </c>
      <c r="T50" s="146">
        <v>0</v>
      </c>
      <c r="U50" s="145">
        <v>1.2</v>
      </c>
      <c r="V50" s="149">
        <v>0.35852372583479802</v>
      </c>
      <c r="W50" s="271">
        <v>0.2276</v>
      </c>
      <c r="X50" s="272">
        <v>1.14298724954463</v>
      </c>
      <c r="Y50" s="148">
        <v>6275</v>
      </c>
      <c r="Z50" s="146">
        <v>12.9381443298969</v>
      </c>
      <c r="AA50" s="272">
        <v>4.0742268041237102</v>
      </c>
      <c r="AB50" s="273">
        <v>0.20824742268041199</v>
      </c>
      <c r="AC50" s="147">
        <v>0.118811881188119</v>
      </c>
      <c r="AD50" s="148">
        <v>4</v>
      </c>
      <c r="AE50" s="145"/>
      <c r="AF50" s="145"/>
      <c r="AG50" s="273">
        <v>0</v>
      </c>
      <c r="AH50" s="146">
        <v>8.6603999999999992</v>
      </c>
      <c r="AI50" s="273">
        <v>0.1231</v>
      </c>
      <c r="AJ50" s="146" t="s">
        <v>275</v>
      </c>
      <c r="AK50" s="146">
        <v>40</v>
      </c>
      <c r="AL50" s="145">
        <v>5490</v>
      </c>
      <c r="AM50" s="147">
        <v>0.2276</v>
      </c>
      <c r="AN50" s="148">
        <v>2</v>
      </c>
      <c r="AO50" s="146">
        <v>5</v>
      </c>
      <c r="AP50" s="145"/>
      <c r="AQ50" s="146"/>
    </row>
    <row r="51" spans="1:43">
      <c r="A51" s="266" t="s">
        <v>113</v>
      </c>
      <c r="B51" s="266" t="s">
        <v>241</v>
      </c>
      <c r="C51" s="266" t="s">
        <v>321</v>
      </c>
      <c r="D51" s="267">
        <v>2100</v>
      </c>
      <c r="E51" s="267">
        <v>159</v>
      </c>
      <c r="F51" s="267" t="s">
        <v>188</v>
      </c>
      <c r="G51" s="268">
        <v>269</v>
      </c>
      <c r="H51" s="145">
        <v>2</v>
      </c>
      <c r="I51" s="145">
        <v>1</v>
      </c>
      <c r="J51" s="145">
        <v>0</v>
      </c>
      <c r="K51" s="148">
        <v>3.6</v>
      </c>
      <c r="L51" s="146">
        <v>24</v>
      </c>
      <c r="M51" s="146">
        <v>2</v>
      </c>
      <c r="N51" s="145">
        <v>1</v>
      </c>
      <c r="O51" s="269">
        <v>174</v>
      </c>
      <c r="P51" s="145" t="s">
        <v>191</v>
      </c>
      <c r="Q51" s="145">
        <v>2</v>
      </c>
      <c r="R51" s="145">
        <v>3</v>
      </c>
      <c r="S51" s="270">
        <v>2.4547619047619</v>
      </c>
      <c r="T51" s="146">
        <v>0</v>
      </c>
      <c r="U51" s="145">
        <v>1</v>
      </c>
      <c r="V51" s="149">
        <v>0</v>
      </c>
      <c r="W51" s="271">
        <v>0.126424870466321</v>
      </c>
      <c r="X51" s="272">
        <v>1.58591595002434</v>
      </c>
      <c r="Y51" s="148">
        <v>9774</v>
      </c>
      <c r="Z51" s="146">
        <v>4.6542857142857104</v>
      </c>
      <c r="AA51" s="272">
        <v>1.88095238095238</v>
      </c>
      <c r="AB51" s="273">
        <v>0.12809523809523801</v>
      </c>
      <c r="AC51" s="147">
        <v>7.0631970260223095E-2</v>
      </c>
      <c r="AD51" s="148">
        <v>2</v>
      </c>
      <c r="AE51" s="145">
        <v>2</v>
      </c>
      <c r="AF51" s="145">
        <v>33</v>
      </c>
      <c r="AG51" s="273">
        <v>0.20754716981132099</v>
      </c>
      <c r="AH51" s="146">
        <v>12.6</v>
      </c>
      <c r="AI51" s="273">
        <v>0.2</v>
      </c>
      <c r="AJ51" s="146" t="s">
        <v>190</v>
      </c>
      <c r="AK51" s="146">
        <v>86.5</v>
      </c>
      <c r="AL51" s="145">
        <v>6163</v>
      </c>
      <c r="AM51" s="147">
        <v>0.126424870466321</v>
      </c>
      <c r="AN51" s="148">
        <v>3</v>
      </c>
      <c r="AO51" s="146">
        <v>6</v>
      </c>
      <c r="AP51" s="145">
        <v>3</v>
      </c>
      <c r="AQ51" s="146"/>
    </row>
    <row r="52" spans="1:43">
      <c r="A52" s="266" t="s">
        <v>215</v>
      </c>
      <c r="B52" s="266" t="s">
        <v>241</v>
      </c>
      <c r="C52" s="266" t="s">
        <v>318</v>
      </c>
      <c r="D52" s="267">
        <v>6605</v>
      </c>
      <c r="E52" s="267">
        <v>620</v>
      </c>
      <c r="F52" s="267" t="s">
        <v>193</v>
      </c>
      <c r="G52" s="268">
        <v>799</v>
      </c>
      <c r="H52" s="145">
        <v>7</v>
      </c>
      <c r="I52" s="145">
        <v>2</v>
      </c>
      <c r="J52" s="145">
        <v>4</v>
      </c>
      <c r="K52" s="148">
        <v>10.8</v>
      </c>
      <c r="L52" s="146">
        <v>19</v>
      </c>
      <c r="M52" s="146">
        <v>4</v>
      </c>
      <c r="N52" s="145">
        <v>2</v>
      </c>
      <c r="O52" s="269">
        <v>40</v>
      </c>
      <c r="P52" s="145" t="s">
        <v>189</v>
      </c>
      <c r="Q52" s="145">
        <v>10</v>
      </c>
      <c r="R52" s="145">
        <v>40</v>
      </c>
      <c r="S52" s="270">
        <v>4.5353520060560202</v>
      </c>
      <c r="T52" s="146">
        <v>0</v>
      </c>
      <c r="U52" s="145">
        <v>1</v>
      </c>
      <c r="V52" s="149">
        <v>0.47783621337340298</v>
      </c>
      <c r="W52" s="271">
        <v>0.14207796668384001</v>
      </c>
      <c r="X52" s="272">
        <v>2.3397786903947102</v>
      </c>
      <c r="Y52" s="148">
        <v>41021</v>
      </c>
      <c r="Z52" s="146">
        <v>6.2105980317940999</v>
      </c>
      <c r="AA52" s="272">
        <v>2.17335352006056</v>
      </c>
      <c r="AB52" s="273">
        <v>0.12096896290688899</v>
      </c>
      <c r="AC52" s="147">
        <v>0.14267834793491899</v>
      </c>
      <c r="AD52" s="148">
        <v>31</v>
      </c>
      <c r="AE52" s="145">
        <v>93</v>
      </c>
      <c r="AF52" s="145">
        <v>620</v>
      </c>
      <c r="AG52" s="273">
        <v>1</v>
      </c>
      <c r="AH52" s="146">
        <v>63</v>
      </c>
      <c r="AI52" s="273">
        <v>0.6</v>
      </c>
      <c r="AJ52" s="146" t="s">
        <v>192</v>
      </c>
      <c r="AK52" s="146">
        <v>263</v>
      </c>
      <c r="AL52" s="145">
        <v>17532</v>
      </c>
      <c r="AM52" s="147">
        <v>0.14207796668384001</v>
      </c>
      <c r="AN52" s="148">
        <v>3</v>
      </c>
      <c r="AO52" s="146">
        <v>12</v>
      </c>
      <c r="AP52" s="145">
        <v>9</v>
      </c>
      <c r="AQ52" s="146"/>
    </row>
    <row r="53" spans="1:43">
      <c r="A53" s="266" t="s">
        <v>92</v>
      </c>
      <c r="B53" s="266" t="s">
        <v>241</v>
      </c>
      <c r="C53" s="266" t="s">
        <v>318</v>
      </c>
      <c r="D53" s="267">
        <v>1835</v>
      </c>
      <c r="E53" s="267">
        <v>203</v>
      </c>
      <c r="F53" s="267" t="s">
        <v>188</v>
      </c>
      <c r="G53" s="268">
        <v>274</v>
      </c>
      <c r="H53" s="145">
        <v>2</v>
      </c>
      <c r="I53" s="145">
        <v>0</v>
      </c>
      <c r="J53" s="145">
        <v>1</v>
      </c>
      <c r="K53" s="148">
        <v>7.2</v>
      </c>
      <c r="L53" s="146">
        <v>24</v>
      </c>
      <c r="M53" s="146">
        <v>0</v>
      </c>
      <c r="N53" s="145">
        <v>1</v>
      </c>
      <c r="O53" s="269">
        <v>129</v>
      </c>
      <c r="P53" s="145" t="s">
        <v>189</v>
      </c>
      <c r="Q53" s="145">
        <v>1</v>
      </c>
      <c r="R53" s="145">
        <v>3</v>
      </c>
      <c r="S53" s="270">
        <v>0</v>
      </c>
      <c r="T53" s="146">
        <v>0</v>
      </c>
      <c r="U53" s="145">
        <v>0.87</v>
      </c>
      <c r="V53" s="149">
        <v>1.4654377880184299</v>
      </c>
      <c r="W53" s="271">
        <v>0.153450292397661</v>
      </c>
      <c r="X53" s="272">
        <v>1.37578240582679</v>
      </c>
      <c r="Y53" s="148">
        <v>12089</v>
      </c>
      <c r="Z53" s="146">
        <v>6.5880108991825601</v>
      </c>
      <c r="AA53" s="272">
        <v>2.6267029972752001</v>
      </c>
      <c r="AB53" s="273">
        <v>0.14931880108991799</v>
      </c>
      <c r="AC53" s="147">
        <v>0.113138686131387</v>
      </c>
      <c r="AD53" s="148">
        <v>8</v>
      </c>
      <c r="AE53" s="145">
        <v>8</v>
      </c>
      <c r="AF53" s="145">
        <v>146</v>
      </c>
      <c r="AG53" s="273">
        <v>0.71921182266009898</v>
      </c>
      <c r="AH53" s="146">
        <v>21</v>
      </c>
      <c r="AI53" s="273">
        <v>0.4</v>
      </c>
      <c r="AJ53" s="146" t="s">
        <v>190</v>
      </c>
      <c r="AK53" s="146">
        <v>92.5</v>
      </c>
      <c r="AL53" s="145">
        <v>8787</v>
      </c>
      <c r="AM53" s="147">
        <v>0.153450292397661</v>
      </c>
      <c r="AN53" s="148">
        <v>2</v>
      </c>
      <c r="AO53" s="146">
        <v>6</v>
      </c>
      <c r="AP53" s="145">
        <v>9</v>
      </c>
      <c r="AQ53" s="146"/>
    </row>
    <row r="54" spans="1:43">
      <c r="A54" s="266" t="s">
        <v>93</v>
      </c>
      <c r="B54" s="266" t="s">
        <v>241</v>
      </c>
      <c r="C54" s="266" t="s">
        <v>321</v>
      </c>
      <c r="D54" s="267">
        <v>2807</v>
      </c>
      <c r="E54" s="267">
        <v>250</v>
      </c>
      <c r="F54" s="267" t="s">
        <v>188</v>
      </c>
      <c r="G54" s="268">
        <v>560</v>
      </c>
      <c r="H54" s="145">
        <v>2</v>
      </c>
      <c r="I54" s="145">
        <v>1</v>
      </c>
      <c r="J54" s="145">
        <v>0</v>
      </c>
      <c r="K54" s="148">
        <v>7.2</v>
      </c>
      <c r="L54" s="146">
        <v>26</v>
      </c>
      <c r="M54" s="146">
        <v>3</v>
      </c>
      <c r="N54" s="145">
        <v>0</v>
      </c>
      <c r="O54" s="269">
        <v>24</v>
      </c>
      <c r="P54" s="145" t="s">
        <v>189</v>
      </c>
      <c r="Q54" s="145">
        <v>14</v>
      </c>
      <c r="R54" s="145">
        <v>10</v>
      </c>
      <c r="S54" s="270">
        <v>3.39</v>
      </c>
      <c r="T54" s="146">
        <v>0</v>
      </c>
      <c r="U54" s="145">
        <v>19</v>
      </c>
      <c r="V54" s="149">
        <v>0</v>
      </c>
      <c r="W54" s="271">
        <v>0.251</v>
      </c>
      <c r="X54" s="272">
        <v>1.5146041159999999</v>
      </c>
      <c r="Y54" s="148">
        <v>16853</v>
      </c>
      <c r="Z54" s="146">
        <v>6.0039187739999997</v>
      </c>
      <c r="AA54" s="272">
        <v>2.2999999999999998</v>
      </c>
      <c r="AB54" s="273">
        <v>0.2</v>
      </c>
      <c r="AC54" s="147">
        <v>5.8999999999999997E-2</v>
      </c>
      <c r="AD54" s="148">
        <v>0</v>
      </c>
      <c r="AE54" s="145">
        <v>0</v>
      </c>
      <c r="AF54" s="145">
        <v>0</v>
      </c>
      <c r="AG54" s="273">
        <v>0</v>
      </c>
      <c r="AH54" s="146">
        <v>29.4</v>
      </c>
      <c r="AI54" s="273">
        <v>0.4</v>
      </c>
      <c r="AJ54" s="146" t="s">
        <v>192</v>
      </c>
      <c r="AK54" s="146">
        <v>85</v>
      </c>
      <c r="AL54" s="145">
        <v>11127</v>
      </c>
      <c r="AM54" s="147">
        <v>0.251</v>
      </c>
      <c r="AN54" s="148">
        <v>3</v>
      </c>
      <c r="AO54" s="146">
        <v>9.5</v>
      </c>
      <c r="AP54" s="145">
        <v>7</v>
      </c>
      <c r="AQ54" s="146"/>
    </row>
    <row r="55" spans="1:43">
      <c r="A55" s="266" t="s">
        <v>94</v>
      </c>
      <c r="B55" s="266" t="s">
        <v>249</v>
      </c>
      <c r="C55" s="266" t="s">
        <v>245</v>
      </c>
      <c r="D55" s="267">
        <v>12485</v>
      </c>
      <c r="E55" s="267">
        <v>1026</v>
      </c>
      <c r="F55" s="267" t="s">
        <v>289</v>
      </c>
      <c r="G55" s="268">
        <v>1346</v>
      </c>
      <c r="H55" s="145">
        <v>3</v>
      </c>
      <c r="I55" s="145">
        <v>2</v>
      </c>
      <c r="J55" s="145">
        <v>0</v>
      </c>
      <c r="K55" s="148">
        <v>21.6</v>
      </c>
      <c r="L55" s="146">
        <v>65</v>
      </c>
      <c r="M55" s="146">
        <v>2.5</v>
      </c>
      <c r="N55" s="145">
        <v>2</v>
      </c>
      <c r="O55" s="269">
        <v>24</v>
      </c>
      <c r="P55" s="145" t="s">
        <v>196</v>
      </c>
      <c r="Q55" s="145">
        <v>6</v>
      </c>
      <c r="R55" s="145">
        <v>8</v>
      </c>
      <c r="S55" s="270">
        <v>2.7836123348017598</v>
      </c>
      <c r="T55" s="146">
        <v>0</v>
      </c>
      <c r="U55" s="145">
        <v>2</v>
      </c>
      <c r="V55" s="149">
        <v>0.56197301854974702</v>
      </c>
      <c r="W55" s="271">
        <v>0.13465796196423499</v>
      </c>
      <c r="X55" s="272">
        <v>3.2827717658632598</v>
      </c>
      <c r="Y55" s="148">
        <v>53391</v>
      </c>
      <c r="Z55" s="146">
        <v>4.2764116940328396</v>
      </c>
      <c r="AA55" s="272">
        <v>1.4700841009211101</v>
      </c>
      <c r="AB55" s="273">
        <v>0.107809371245495</v>
      </c>
      <c r="AC55" s="147">
        <v>0.20430906389301601</v>
      </c>
      <c r="AD55" s="148">
        <v>98</v>
      </c>
      <c r="AE55" s="145"/>
      <c r="AF55" s="145"/>
      <c r="AG55" s="273">
        <v>1.58966861598441</v>
      </c>
      <c r="AH55" s="146">
        <v>67.2</v>
      </c>
      <c r="AI55" s="273">
        <v>1.2</v>
      </c>
      <c r="AJ55" s="146" t="s">
        <v>275</v>
      </c>
      <c r="AK55" s="146">
        <v>295.86</v>
      </c>
      <c r="AL55" s="145">
        <v>16264</v>
      </c>
      <c r="AM55" s="147">
        <v>0.13465796196423499</v>
      </c>
      <c r="AN55" s="148">
        <v>5</v>
      </c>
      <c r="AO55" s="146">
        <v>29</v>
      </c>
      <c r="AP55" s="145"/>
      <c r="AQ55" s="146"/>
    </row>
    <row r="56" spans="1:43">
      <c r="A56" s="266" t="s">
        <v>95</v>
      </c>
      <c r="B56" s="266" t="s">
        <v>241</v>
      </c>
      <c r="C56" s="266" t="s">
        <v>245</v>
      </c>
      <c r="D56" s="267">
        <v>1324</v>
      </c>
      <c r="E56" s="267">
        <v>130</v>
      </c>
      <c r="F56" s="267" t="s">
        <v>292</v>
      </c>
      <c r="G56" s="268">
        <v>296</v>
      </c>
      <c r="H56" s="145">
        <v>4</v>
      </c>
      <c r="I56" s="145">
        <v>3</v>
      </c>
      <c r="J56" s="145">
        <v>0</v>
      </c>
      <c r="K56" s="148">
        <v>3.6</v>
      </c>
      <c r="L56" s="146">
        <v>6.5</v>
      </c>
      <c r="M56" s="146">
        <v>1.6666666666666701</v>
      </c>
      <c r="N56" s="145">
        <v>1</v>
      </c>
      <c r="O56" s="269">
        <v>3</v>
      </c>
      <c r="P56" s="145" t="s">
        <v>196</v>
      </c>
      <c r="Q56" s="145">
        <v>1</v>
      </c>
      <c r="R56" s="145">
        <v>4</v>
      </c>
      <c r="S56" s="270">
        <v>5.4123867069486398</v>
      </c>
      <c r="T56" s="146">
        <v>0</v>
      </c>
      <c r="U56" s="145">
        <v>5</v>
      </c>
      <c r="V56" s="149">
        <v>0.57425742574257399</v>
      </c>
      <c r="W56" s="271">
        <v>0.16159999999999999</v>
      </c>
      <c r="X56" s="272">
        <v>2.0255442025766301</v>
      </c>
      <c r="Y56" s="148">
        <v>9119</v>
      </c>
      <c r="Z56" s="146">
        <v>6.8874622356495498</v>
      </c>
      <c r="AA56" s="272">
        <v>9.4055891238670704</v>
      </c>
      <c r="AB56" s="273">
        <v>0.22356495468277901</v>
      </c>
      <c r="AC56" s="147">
        <v>6.41891891891892E-2</v>
      </c>
      <c r="AD56" s="148">
        <v>1</v>
      </c>
      <c r="AE56" s="145"/>
      <c r="AF56" s="145"/>
      <c r="AG56" s="273">
        <v>0</v>
      </c>
      <c r="AH56" s="146">
        <v>16.8</v>
      </c>
      <c r="AI56" s="273">
        <v>0.2</v>
      </c>
      <c r="AJ56" s="146" t="s">
        <v>275</v>
      </c>
      <c r="AK56" s="146">
        <v>108</v>
      </c>
      <c r="AL56" s="145">
        <v>4502</v>
      </c>
      <c r="AM56" s="147">
        <v>0.16159999999999999</v>
      </c>
      <c r="AN56" s="148">
        <v>3</v>
      </c>
      <c r="AO56" s="146">
        <v>6</v>
      </c>
      <c r="AP56" s="145"/>
      <c r="AQ56" s="146"/>
    </row>
    <row r="57" spans="1:43">
      <c r="A57" s="266" t="s">
        <v>216</v>
      </c>
      <c r="B57" s="266" t="s">
        <v>241</v>
      </c>
      <c r="C57" s="266" t="s">
        <v>320</v>
      </c>
      <c r="D57" s="267">
        <v>2950</v>
      </c>
      <c r="E57" s="267">
        <v>256</v>
      </c>
      <c r="F57" s="267" t="s">
        <v>188</v>
      </c>
      <c r="G57" s="268">
        <v>329</v>
      </c>
      <c r="H57" s="145">
        <v>3</v>
      </c>
      <c r="I57" s="145">
        <v>2</v>
      </c>
      <c r="J57" s="145">
        <v>0</v>
      </c>
      <c r="K57" s="148">
        <v>6.66</v>
      </c>
      <c r="L57" s="146">
        <v>4</v>
      </c>
      <c r="M57" s="146">
        <v>1.5</v>
      </c>
      <c r="N57" s="145">
        <v>0</v>
      </c>
      <c r="O57" s="269">
        <v>7</v>
      </c>
      <c r="P57" s="145" t="s">
        <v>191</v>
      </c>
      <c r="Q57" s="145">
        <v>0</v>
      </c>
      <c r="R57" s="145">
        <v>6</v>
      </c>
      <c r="S57" s="270">
        <v>4.25222033898305</v>
      </c>
      <c r="T57" s="146">
        <v>0</v>
      </c>
      <c r="U57" s="145">
        <v>0</v>
      </c>
      <c r="V57" s="149">
        <v>27.4166666666667</v>
      </c>
      <c r="W57" s="271">
        <v>2.8368794326241102E-3</v>
      </c>
      <c r="X57" s="272">
        <v>1.02730908026919</v>
      </c>
      <c r="Y57" s="148">
        <v>10533</v>
      </c>
      <c r="Z57" s="146">
        <v>3.5705084745762701</v>
      </c>
      <c r="AA57" s="272">
        <v>3.6610169491525402</v>
      </c>
      <c r="AB57" s="273">
        <v>0.11152542372881399</v>
      </c>
      <c r="AC57" s="147">
        <v>0.170212765957447</v>
      </c>
      <c r="AD57" s="148">
        <v>2</v>
      </c>
      <c r="AE57" s="145">
        <v>0</v>
      </c>
      <c r="AF57" s="145">
        <v>0</v>
      </c>
      <c r="AG57" s="273">
        <v>0</v>
      </c>
      <c r="AH57" s="146">
        <v>17.64</v>
      </c>
      <c r="AI57" s="273">
        <v>0.37</v>
      </c>
      <c r="AJ57" s="146" t="s">
        <v>192</v>
      </c>
      <c r="AK57" s="146">
        <v>240</v>
      </c>
      <c r="AL57" s="145">
        <v>10253</v>
      </c>
      <c r="AM57" s="147">
        <v>2.8368794326241102E-3</v>
      </c>
      <c r="AN57" s="148">
        <v>3</v>
      </c>
      <c r="AO57" s="146">
        <v>15</v>
      </c>
      <c r="AP57" s="145">
        <v>1</v>
      </c>
      <c r="AQ57" s="146"/>
    </row>
    <row r="58" spans="1:43">
      <c r="A58" s="266" t="s">
        <v>114</v>
      </c>
      <c r="B58" s="266" t="s">
        <v>241</v>
      </c>
      <c r="C58" s="266" t="s">
        <v>321</v>
      </c>
      <c r="D58" s="267">
        <v>4257</v>
      </c>
      <c r="E58" s="267">
        <v>798</v>
      </c>
      <c r="F58" s="267" t="s">
        <v>188</v>
      </c>
      <c r="G58" s="268">
        <v>784</v>
      </c>
      <c r="H58" s="145">
        <v>2</v>
      </c>
      <c r="I58" s="145">
        <v>1</v>
      </c>
      <c r="J58" s="145">
        <v>0</v>
      </c>
      <c r="K58" s="148">
        <v>9</v>
      </c>
      <c r="L58" s="146">
        <v>30</v>
      </c>
      <c r="M58" s="146">
        <v>4</v>
      </c>
      <c r="N58" s="145">
        <v>1</v>
      </c>
      <c r="O58" s="269">
        <v>149</v>
      </c>
      <c r="P58" s="145" t="s">
        <v>189</v>
      </c>
      <c r="Q58" s="145">
        <v>4</v>
      </c>
      <c r="R58" s="145">
        <v>5</v>
      </c>
      <c r="S58" s="270">
        <v>4.4413906506929797</v>
      </c>
      <c r="T58" s="146">
        <v>0</v>
      </c>
      <c r="U58" s="145">
        <v>1.6</v>
      </c>
      <c r="V58" s="149">
        <v>0.94339622641509402</v>
      </c>
      <c r="W58" s="271">
        <v>8.7223636878056704E-2</v>
      </c>
      <c r="X58" s="272">
        <v>2.2253421425200601</v>
      </c>
      <c r="Y58" s="148">
        <v>28293</v>
      </c>
      <c r="Z58" s="146">
        <v>6.6462297392530001</v>
      </c>
      <c r="AA58" s="272">
        <v>3.6645525017618001</v>
      </c>
      <c r="AB58" s="273">
        <v>0.18416725393469599</v>
      </c>
      <c r="AC58" s="147">
        <v>0.118622448979592</v>
      </c>
      <c r="AD58" s="148">
        <v>13</v>
      </c>
      <c r="AE58" s="145">
        <v>13</v>
      </c>
      <c r="AF58" s="145">
        <v>263</v>
      </c>
      <c r="AG58" s="273">
        <v>0.32957393483709302</v>
      </c>
      <c r="AH58" s="146">
        <v>46.2</v>
      </c>
      <c r="AI58" s="273">
        <v>0.5</v>
      </c>
      <c r="AJ58" s="146" t="s">
        <v>194</v>
      </c>
      <c r="AK58" s="146">
        <v>320</v>
      </c>
      <c r="AL58" s="145">
        <v>12714</v>
      </c>
      <c r="AM58" s="147">
        <v>8.7223636878056704E-2</v>
      </c>
      <c r="AN58" s="148">
        <v>4</v>
      </c>
      <c r="AO58" s="146">
        <v>14</v>
      </c>
      <c r="AP58" s="145">
        <v>11</v>
      </c>
      <c r="AQ58" s="146"/>
    </row>
    <row r="59" spans="1:43" ht="15">
      <c r="A59" s="266" t="s">
        <v>277</v>
      </c>
      <c r="B59" s="266" t="s">
        <v>241</v>
      </c>
      <c r="C59" s="266" t="s">
        <v>245</v>
      </c>
      <c r="D59" s="267">
        <v>7590</v>
      </c>
      <c r="E59" s="267">
        <v>556</v>
      </c>
      <c r="F59" s="267" t="s">
        <v>297</v>
      </c>
      <c r="G59" s="268">
        <v>831</v>
      </c>
      <c r="H59" s="145">
        <v>3</v>
      </c>
      <c r="I59" s="145">
        <v>2</v>
      </c>
      <c r="J59" s="145">
        <v>0</v>
      </c>
      <c r="K59" s="148">
        <v>9</v>
      </c>
      <c r="L59" s="146">
        <v>12.5</v>
      </c>
      <c r="M59" s="146">
        <v>2</v>
      </c>
      <c r="N59" s="145">
        <v>1</v>
      </c>
      <c r="O59" s="269">
        <v>8</v>
      </c>
      <c r="P59" s="145" t="s">
        <v>204</v>
      </c>
      <c r="Q59" s="145">
        <v>10</v>
      </c>
      <c r="R59" s="145">
        <v>4</v>
      </c>
      <c r="S59" s="270">
        <v>0</v>
      </c>
      <c r="T59" s="146">
        <v>0</v>
      </c>
      <c r="U59" s="145">
        <v>0.93</v>
      </c>
      <c r="V59" s="149">
        <v>0.84073291050035204</v>
      </c>
      <c r="W59" s="271">
        <v>0.13683702989392499</v>
      </c>
      <c r="X59" s="272">
        <v>0.69402326514239898</v>
      </c>
      <c r="Y59" s="148">
        <v>8651</v>
      </c>
      <c r="Z59" s="146">
        <v>1.1397891963109399</v>
      </c>
      <c r="AA59" s="272">
        <v>1.3782608695652201</v>
      </c>
      <c r="AB59" s="273">
        <v>0.10948616600790501</v>
      </c>
      <c r="AC59" s="147">
        <v>0.25631768953068601</v>
      </c>
      <c r="AD59" s="148">
        <v>6</v>
      </c>
      <c r="AE59" s="145"/>
      <c r="AF59" s="145"/>
      <c r="AG59" s="273">
        <v>0.152877697841727</v>
      </c>
      <c r="AH59" s="146">
        <v>52.5</v>
      </c>
      <c r="AI59" s="273">
        <v>0.5</v>
      </c>
      <c r="AJ59" s="146" t="s">
        <v>275</v>
      </c>
      <c r="AK59" s="146">
        <v>275</v>
      </c>
      <c r="AL59" s="145">
        <v>12465</v>
      </c>
      <c r="AM59" s="147">
        <v>0.13683702989392499</v>
      </c>
      <c r="AN59" s="148">
        <v>4</v>
      </c>
      <c r="AO59" s="146">
        <v>39</v>
      </c>
      <c r="AP59" s="145"/>
      <c r="AQ59" s="146"/>
    </row>
    <row r="60" spans="1:43" ht="15">
      <c r="A60" s="293" t="s">
        <v>255</v>
      </c>
      <c r="B60" s="294"/>
      <c r="C60" s="294"/>
      <c r="D60" s="295">
        <v>334277</v>
      </c>
      <c r="E60" s="295">
        <v>30313</v>
      </c>
      <c r="F60" s="294"/>
      <c r="G60" s="295">
        <v>50163</v>
      </c>
      <c r="H60" s="295">
        <v>353</v>
      </c>
      <c r="I60" s="295">
        <v>247</v>
      </c>
      <c r="J60" s="295">
        <v>53</v>
      </c>
      <c r="K60" s="295" t="s">
        <v>361</v>
      </c>
      <c r="L60" s="295" t="s">
        <v>362</v>
      </c>
      <c r="M60" s="295" t="s">
        <v>363</v>
      </c>
      <c r="N60" s="295">
        <v>104</v>
      </c>
      <c r="O60" s="295">
        <v>2316</v>
      </c>
      <c r="P60" s="295" t="s">
        <v>322</v>
      </c>
      <c r="Q60" s="295" t="s">
        <v>364</v>
      </c>
      <c r="R60" s="295" t="s">
        <v>365</v>
      </c>
      <c r="S60" s="295" t="s">
        <v>366</v>
      </c>
      <c r="T60" s="295" t="s">
        <v>367</v>
      </c>
      <c r="U60" s="295" t="s">
        <v>368</v>
      </c>
      <c r="V60" s="296">
        <v>0.4</v>
      </c>
      <c r="W60" s="296">
        <v>0.14000000000000001</v>
      </c>
      <c r="X60" s="295" t="s">
        <v>369</v>
      </c>
      <c r="Y60" s="295">
        <v>1938209</v>
      </c>
      <c r="Z60" s="295" t="s">
        <v>370</v>
      </c>
      <c r="AA60" s="295" t="s">
        <v>371</v>
      </c>
      <c r="AB60" s="296">
        <v>0.15</v>
      </c>
      <c r="AC60" s="296">
        <v>0.17</v>
      </c>
      <c r="AD60" s="295" t="s">
        <v>372</v>
      </c>
      <c r="AE60" s="295" t="s">
        <v>373</v>
      </c>
      <c r="AF60" s="295" t="s">
        <v>374</v>
      </c>
      <c r="AG60" s="295" t="s">
        <v>375</v>
      </c>
      <c r="AH60" s="295" t="s">
        <v>376</v>
      </c>
      <c r="AI60" s="295" t="s">
        <v>377</v>
      </c>
      <c r="AJ60" s="295" t="s">
        <v>322</v>
      </c>
      <c r="AK60" s="295" t="s">
        <v>378</v>
      </c>
      <c r="AL60" s="295" t="s">
        <v>379</v>
      </c>
      <c r="AM60" s="295" t="s">
        <v>380</v>
      </c>
      <c r="AN60" s="295">
        <v>4</v>
      </c>
      <c r="AO60" s="295" t="s">
        <v>381</v>
      </c>
      <c r="AP60" s="295">
        <v>274</v>
      </c>
      <c r="AQ60" s="295" t="s">
        <v>382</v>
      </c>
    </row>
    <row r="61" spans="1:43" ht="15">
      <c r="C61" s="281" t="s">
        <v>341</v>
      </c>
      <c r="K61" s="131"/>
      <c r="L61" s="129"/>
      <c r="M61" s="129"/>
      <c r="O61" s="191"/>
      <c r="S61" s="282"/>
      <c r="V61" s="132"/>
      <c r="W61" s="283"/>
      <c r="X61" s="129"/>
      <c r="Y61" s="131"/>
      <c r="Z61" s="129"/>
      <c r="AA61" s="284"/>
      <c r="AB61" s="193"/>
      <c r="AC61" s="130"/>
      <c r="AD61" s="131"/>
      <c r="AG61" s="193"/>
      <c r="AH61" s="285"/>
      <c r="AI61" s="286"/>
      <c r="AJ61" s="285"/>
      <c r="AK61" s="285"/>
      <c r="AL61" s="287"/>
      <c r="AM61" s="288"/>
      <c r="AN61" s="285"/>
      <c r="AO61" s="285"/>
      <c r="AP61" s="289"/>
      <c r="AQ61" s="129"/>
    </row>
    <row r="62" spans="1:43" ht="15"/>
  </sheetData>
  <conditionalFormatting sqref="A61:AQ61 A12:A20 A22:A29 A31:A59 A10 H42:AO42 AP18:AQ22 AQ17 AQ23 AP24:AQ40 AQ42 H15:AO40 AP15:AQ16 H44:AQ59 H3:AQ13">
    <cfRule type="cellIs" dxfId="137" priority="2" operator="equal">
      <formula>"Maximum überschritten"</formula>
    </cfRule>
    <cfRule type="cellIs" dxfId="136" priority="3" operator="equal">
      <formula>"nicht erreicht"</formula>
    </cfRule>
    <cfRule type="cellIs" dxfId="135" priority="4" operator="equal">
      <formula>"erreicht"</formula>
    </cfRule>
    <cfRule type="cellIs" dxfId="134" priority="5" operator="equal">
      <formula>"maximum dépassé"</formula>
    </cfRule>
    <cfRule type="cellIs" dxfId="133" priority="6" operator="equal">
      <formula>"non atteint"</formula>
    </cfRule>
    <cfRule type="cellIs" dxfId="132" priority="7" operator="equal">
      <formula>"atteint"</formula>
    </cfRule>
  </conditionalFormatting>
  <conditionalFormatting sqref="A3:C9 A11:A19 A21:A59 B10:C59">
    <cfRule type="cellIs" dxfId="131" priority="8" operator="equal">
      <formula>"Maximum überschritten"</formula>
    </cfRule>
    <cfRule type="cellIs" dxfId="130" priority="9" operator="equal">
      <formula>"nicht erreicht"</formula>
    </cfRule>
    <cfRule type="cellIs" dxfId="129" priority="10" operator="equal">
      <formula>"erreicht"</formula>
    </cfRule>
    <cfRule type="cellIs" dxfId="128" priority="11" operator="equal">
      <formula>"maximum dépassé"</formula>
    </cfRule>
    <cfRule type="cellIs" dxfId="127" priority="12" operator="equal">
      <formula>"non atteint"</formula>
    </cfRule>
    <cfRule type="cellIs" dxfId="126" priority="13" operator="equal">
      <formula>"atteint"</formula>
    </cfRule>
  </conditionalFormatting>
  <conditionalFormatting sqref="H43:AO43 AQ43">
    <cfRule type="cellIs" dxfId="125" priority="14" operator="equal">
      <formula>"Maximum überschritten"</formula>
    </cfRule>
    <cfRule type="cellIs" dxfId="124" priority="15" operator="equal">
      <formula>"nicht erreicht"</formula>
    </cfRule>
    <cfRule type="cellIs" dxfId="123" priority="16" operator="equal">
      <formula>"erreicht"</formula>
    </cfRule>
    <cfRule type="cellIs" dxfId="122" priority="17" operator="equal">
      <formula>"maximum dépassé"</formula>
    </cfRule>
    <cfRule type="cellIs" dxfId="121" priority="18" operator="equal">
      <formula>"non atteint"</formula>
    </cfRule>
    <cfRule type="cellIs" dxfId="120" priority="19" operator="equal">
      <formula>"atteint"</formula>
    </cfRule>
  </conditionalFormatting>
  <conditionalFormatting sqref="H41:AQ41">
    <cfRule type="cellIs" dxfId="119" priority="20" operator="equal">
      <formula>"Maximum überschritten"</formula>
    </cfRule>
    <cfRule type="cellIs" dxfId="118" priority="21" operator="equal">
      <formula>"nicht erreicht"</formula>
    </cfRule>
    <cfRule type="cellIs" dxfId="117" priority="22" operator="equal">
      <formula>"erreicht"</formula>
    </cfRule>
    <cfRule type="cellIs" dxfId="116" priority="23" operator="equal">
      <formula>"maximum dépassé"</formula>
    </cfRule>
    <cfRule type="cellIs" dxfId="115" priority="24" operator="equal">
      <formula>"non atteint"</formula>
    </cfRule>
    <cfRule type="cellIs" dxfId="114" priority="25" operator="equal">
      <formula>"atteint"</formula>
    </cfRule>
  </conditionalFormatting>
  <conditionalFormatting sqref="H14:AO14 AQ14">
    <cfRule type="cellIs" dxfId="113" priority="26" operator="equal">
      <formula>"Maximum überschritten"</formula>
    </cfRule>
    <cfRule type="cellIs" dxfId="112" priority="27" operator="equal">
      <formula>"nicht erreicht"</formula>
    </cfRule>
    <cfRule type="cellIs" dxfId="111" priority="28" operator="equal">
      <formula>"erreicht"</formula>
    </cfRule>
    <cfRule type="cellIs" dxfId="110" priority="29" operator="equal">
      <formula>"maximum dépassé"</formula>
    </cfRule>
    <cfRule type="cellIs" dxfId="109" priority="30" operator="equal">
      <formula>"non atteint"</formula>
    </cfRule>
    <cfRule type="cellIs" dxfId="108" priority="31" operator="equal">
      <formula>"atteint"</formula>
    </cfRule>
  </conditionalFormatting>
  <pageMargins left="0.78749999999999998" right="0.78749999999999998" top="1.0249999999999999" bottom="1.0249999999999999" header="0.78749999999999998" footer="0.78749999999999998"/>
  <pageSetup paperSize="9" orientation="portrait" horizontalDpi="300" verticalDpi="300"/>
  <headerFooter>
    <oddHeader>&amp;C&amp;"Arial,Normal"&amp;10&amp;Kffffff&amp;A</oddHeader>
    <oddFooter>&amp;C&amp;"Arial,Normal"&amp;10&amp;KffffffPage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Q66"/>
  <sheetViews>
    <sheetView zoomScaleNormal="100" workbookViewId="0">
      <pane ySplit="2" topLeftCell="W78" activePane="bottomLeft" state="frozen"/>
      <selection pane="bottomLeft" activeCell="AE59" sqref="AE59:AG59"/>
    </sheetView>
  </sheetViews>
  <sheetFormatPr defaultColWidth="11.5703125" defaultRowHeight="13.9"/>
  <cols>
    <col min="1" max="1" width="20.140625" customWidth="1"/>
    <col min="2" max="2" width="19.7109375" customWidth="1"/>
    <col min="3" max="3" width="22.5703125" customWidth="1"/>
  </cols>
  <sheetData>
    <row r="1" spans="1:43" ht="100.7" customHeight="1">
      <c r="A1" s="70" t="s">
        <v>0</v>
      </c>
      <c r="B1" s="70" t="s">
        <v>217</v>
      </c>
      <c r="C1" s="70" t="s">
        <v>218</v>
      </c>
      <c r="D1" s="70" t="s">
        <v>219</v>
      </c>
      <c r="E1" s="70" t="s">
        <v>220</v>
      </c>
      <c r="F1" s="70" t="s">
        <v>137</v>
      </c>
      <c r="G1" s="70" t="s">
        <v>222</v>
      </c>
      <c r="H1" s="70" t="s">
        <v>256</v>
      </c>
      <c r="I1" s="70" t="s">
        <v>115</v>
      </c>
      <c r="J1" s="70" t="s">
        <v>224</v>
      </c>
      <c r="K1" s="133" t="s">
        <v>140</v>
      </c>
      <c r="L1" s="135" t="s">
        <v>154</v>
      </c>
      <c r="M1" s="135" t="s">
        <v>346</v>
      </c>
      <c r="N1" s="70" t="s">
        <v>156</v>
      </c>
      <c r="O1" s="70" t="s">
        <v>383</v>
      </c>
      <c r="P1" s="70" t="s">
        <v>11</v>
      </c>
      <c r="Q1" s="70" t="s">
        <v>384</v>
      </c>
      <c r="R1" s="133" t="s">
        <v>157</v>
      </c>
      <c r="S1" s="70" t="s">
        <v>17</v>
      </c>
      <c r="T1" s="70" t="s">
        <v>385</v>
      </c>
      <c r="U1" s="133" t="s">
        <v>12</v>
      </c>
      <c r="V1" s="135" t="s">
        <v>13</v>
      </c>
      <c r="W1" s="133" t="s">
        <v>15</v>
      </c>
      <c r="X1" s="133" t="s">
        <v>4</v>
      </c>
      <c r="Y1" s="134" t="s">
        <v>386</v>
      </c>
      <c r="Z1" s="134" t="s">
        <v>158</v>
      </c>
      <c r="AA1" s="135" t="s">
        <v>159</v>
      </c>
      <c r="AB1" s="136" t="s">
        <v>150</v>
      </c>
      <c r="AC1" s="136" t="s">
        <v>387</v>
      </c>
      <c r="AD1" s="136" t="s">
        <v>388</v>
      </c>
      <c r="AE1" s="135" t="s">
        <v>389</v>
      </c>
      <c r="AF1" s="136" t="s">
        <v>390</v>
      </c>
      <c r="AG1" s="70" t="s">
        <v>391</v>
      </c>
      <c r="AH1" s="135" t="s">
        <v>143</v>
      </c>
      <c r="AI1" s="135" t="s">
        <v>392</v>
      </c>
      <c r="AJ1" s="70"/>
      <c r="AK1" s="70"/>
      <c r="AL1" s="135"/>
      <c r="AM1" s="70"/>
      <c r="AN1" s="70"/>
      <c r="AO1" s="70"/>
      <c r="AP1" s="70"/>
      <c r="AQ1" s="70"/>
    </row>
    <row r="2" spans="1:43" ht="105.4" customHeight="1">
      <c r="A2" s="70" t="s">
        <v>278</v>
      </c>
      <c r="B2" s="70" t="s">
        <v>279</v>
      </c>
      <c r="C2" s="70" t="s">
        <v>280</v>
      </c>
      <c r="D2" s="70" t="s">
        <v>230</v>
      </c>
      <c r="E2" s="70" t="s">
        <v>231</v>
      </c>
      <c r="F2" s="70" t="s">
        <v>160</v>
      </c>
      <c r="G2" s="70" t="s">
        <v>162</v>
      </c>
      <c r="H2" s="70" t="s">
        <v>260</v>
      </c>
      <c r="I2" s="70" t="s">
        <v>263</v>
      </c>
      <c r="J2" s="70" t="s">
        <v>393</v>
      </c>
      <c r="K2" s="70" t="s">
        <v>394</v>
      </c>
      <c r="L2" s="70" t="s">
        <v>395</v>
      </c>
      <c r="M2" s="70" t="s">
        <v>396</v>
      </c>
      <c r="N2" s="70" t="s">
        <v>397</v>
      </c>
      <c r="O2" s="70" t="s">
        <v>398</v>
      </c>
      <c r="P2" s="70" t="s">
        <v>399</v>
      </c>
      <c r="Q2" s="70" t="s">
        <v>400</v>
      </c>
      <c r="R2" s="70" t="s">
        <v>401</v>
      </c>
      <c r="S2" s="70" t="s">
        <v>402</v>
      </c>
      <c r="T2" s="70" t="s">
        <v>403</v>
      </c>
      <c r="U2" s="70" t="s">
        <v>404</v>
      </c>
      <c r="V2" s="70" t="s">
        <v>405</v>
      </c>
      <c r="W2" s="70" t="s">
        <v>406</v>
      </c>
      <c r="X2" s="70" t="s">
        <v>407</v>
      </c>
      <c r="Y2" s="70" t="s">
        <v>408</v>
      </c>
      <c r="Z2" s="70" t="s">
        <v>409</v>
      </c>
      <c r="AA2" s="70" t="s">
        <v>410</v>
      </c>
      <c r="AB2" s="70" t="s">
        <v>411</v>
      </c>
      <c r="AC2" s="70" t="s">
        <v>412</v>
      </c>
      <c r="AD2" s="70" t="s">
        <v>413</v>
      </c>
      <c r="AE2" s="70" t="s">
        <v>414</v>
      </c>
      <c r="AF2" s="70" t="s">
        <v>415</v>
      </c>
      <c r="AG2" s="70" t="s">
        <v>416</v>
      </c>
      <c r="AH2" s="70" t="s">
        <v>417</v>
      </c>
      <c r="AI2" s="70" t="s">
        <v>418</v>
      </c>
    </row>
    <row r="3" spans="1:43">
      <c r="A3" s="266" t="s">
        <v>40</v>
      </c>
      <c r="B3" s="266" t="s">
        <v>241</v>
      </c>
      <c r="C3" s="266" t="s">
        <v>318</v>
      </c>
      <c r="D3" s="267">
        <v>3480</v>
      </c>
      <c r="E3" s="267">
        <v>355</v>
      </c>
      <c r="F3" s="267" t="s">
        <v>419</v>
      </c>
      <c r="G3" s="268">
        <v>495</v>
      </c>
      <c r="H3" s="145">
        <v>2</v>
      </c>
      <c r="I3" s="148">
        <v>0.1</v>
      </c>
      <c r="J3" s="146">
        <v>11</v>
      </c>
      <c r="K3" s="146">
        <v>1</v>
      </c>
      <c r="L3" s="272">
        <v>21.42</v>
      </c>
      <c r="M3" s="270">
        <v>0.31</v>
      </c>
      <c r="N3" s="145" t="s">
        <v>420</v>
      </c>
      <c r="O3" s="272">
        <v>0</v>
      </c>
      <c r="P3" s="145">
        <v>8</v>
      </c>
      <c r="Q3" s="269">
        <v>12</v>
      </c>
      <c r="R3" s="148">
        <v>360</v>
      </c>
      <c r="S3" s="273">
        <v>0</v>
      </c>
      <c r="T3" s="147">
        <v>5.5E-2</v>
      </c>
      <c r="U3" s="273">
        <v>0.13500000000000001</v>
      </c>
      <c r="V3" s="146">
        <v>11434</v>
      </c>
      <c r="W3" s="272">
        <v>1.537519678</v>
      </c>
      <c r="X3" s="272">
        <v>5.05</v>
      </c>
      <c r="Y3" s="272">
        <v>1.87</v>
      </c>
      <c r="Z3" s="269">
        <v>3</v>
      </c>
      <c r="AA3" s="148">
        <v>6</v>
      </c>
      <c r="AB3" s="273">
        <v>0.14199999999999999</v>
      </c>
      <c r="AC3" s="148">
        <v>117</v>
      </c>
      <c r="AD3" s="148">
        <v>4</v>
      </c>
      <c r="AE3" s="146">
        <v>26.2</v>
      </c>
      <c r="AF3" s="280">
        <v>88</v>
      </c>
      <c r="AG3" s="273">
        <v>0.69899999999999995</v>
      </c>
      <c r="AH3" s="145"/>
      <c r="AI3" s="145"/>
    </row>
    <row r="4" spans="1:43">
      <c r="A4" s="266" t="s">
        <v>41</v>
      </c>
      <c r="B4" s="266" t="s">
        <v>241</v>
      </c>
      <c r="C4" s="266" t="s">
        <v>318</v>
      </c>
      <c r="D4" s="267">
        <v>4185</v>
      </c>
      <c r="E4" s="267">
        <v>470</v>
      </c>
      <c r="F4" s="267" t="s">
        <v>419</v>
      </c>
      <c r="G4" s="268">
        <v>540</v>
      </c>
      <c r="H4" s="145">
        <v>2</v>
      </c>
      <c r="I4" s="148">
        <v>0.1</v>
      </c>
      <c r="J4" s="146">
        <v>34.5</v>
      </c>
      <c r="K4" s="146">
        <v>4</v>
      </c>
      <c r="L4" s="272">
        <v>39.06</v>
      </c>
      <c r="M4" s="270">
        <v>0.43</v>
      </c>
      <c r="N4" s="145" t="s">
        <v>192</v>
      </c>
      <c r="O4" s="272">
        <v>3.91</v>
      </c>
      <c r="P4" s="145">
        <v>5</v>
      </c>
      <c r="Q4" s="269">
        <v>5</v>
      </c>
      <c r="R4" s="148">
        <v>182</v>
      </c>
      <c r="S4" s="273">
        <v>0.71</v>
      </c>
      <c r="T4" s="147">
        <v>0.05</v>
      </c>
      <c r="U4" s="273">
        <v>0.16700000000000001</v>
      </c>
      <c r="V4" s="146">
        <v>16526</v>
      </c>
      <c r="W4" s="272">
        <v>2.7907539629999998</v>
      </c>
      <c r="X4" s="272">
        <v>11.02</v>
      </c>
      <c r="Y4" s="272">
        <v>1.98</v>
      </c>
      <c r="Z4" s="269">
        <v>4</v>
      </c>
      <c r="AA4" s="148">
        <v>13</v>
      </c>
      <c r="AB4" s="273">
        <v>0.129</v>
      </c>
      <c r="AC4" s="148">
        <v>69</v>
      </c>
      <c r="AD4" s="148">
        <v>4</v>
      </c>
      <c r="AE4" s="146">
        <v>12.8</v>
      </c>
      <c r="AF4" s="280">
        <v>513.5</v>
      </c>
      <c r="AG4" s="273">
        <v>0.10299999999999999</v>
      </c>
      <c r="AH4" s="145"/>
      <c r="AI4" s="145"/>
    </row>
    <row r="5" spans="1:43">
      <c r="A5" s="266" t="s">
        <v>42</v>
      </c>
      <c r="B5" s="266" t="s">
        <v>241</v>
      </c>
      <c r="C5" s="266" t="s">
        <v>319</v>
      </c>
      <c r="D5" s="267">
        <v>11667</v>
      </c>
      <c r="E5" s="267">
        <v>976</v>
      </c>
      <c r="F5" s="267" t="s">
        <v>421</v>
      </c>
      <c r="G5" s="268">
        <v>1207</v>
      </c>
      <c r="H5" s="145">
        <v>5</v>
      </c>
      <c r="I5" s="148">
        <v>0.1</v>
      </c>
      <c r="J5" s="146">
        <v>6</v>
      </c>
      <c r="K5" s="146">
        <v>5.8</v>
      </c>
      <c r="L5" s="272">
        <v>130.19999999999999</v>
      </c>
      <c r="M5" s="270">
        <v>0.6</v>
      </c>
      <c r="N5" s="145" t="s">
        <v>194</v>
      </c>
      <c r="O5" s="272">
        <v>4.75</v>
      </c>
      <c r="P5" s="145">
        <v>8</v>
      </c>
      <c r="Q5" s="269">
        <v>15</v>
      </c>
      <c r="R5" s="148">
        <v>677</v>
      </c>
      <c r="S5" s="273">
        <v>0.47399999999999998</v>
      </c>
      <c r="T5" s="147">
        <v>0.17599999999999999</v>
      </c>
      <c r="U5" s="273">
        <v>0.27300000000000002</v>
      </c>
      <c r="V5" s="146">
        <v>26824</v>
      </c>
      <c r="W5" s="272">
        <v>1.2961526990000001</v>
      </c>
      <c r="X5" s="272">
        <v>2.98</v>
      </c>
      <c r="Y5" s="272">
        <v>1.26</v>
      </c>
      <c r="Z5" s="269">
        <v>6</v>
      </c>
      <c r="AA5" s="148">
        <v>71</v>
      </c>
      <c r="AB5" s="273">
        <v>0.10299999999999999</v>
      </c>
      <c r="AC5" s="148">
        <v>95</v>
      </c>
      <c r="AD5" s="148">
        <v>27</v>
      </c>
      <c r="AE5" s="146">
        <v>4.5999999999999996</v>
      </c>
      <c r="AF5" s="280">
        <v>40</v>
      </c>
      <c r="AG5" s="273">
        <v>5.1999999999999998E-2</v>
      </c>
      <c r="AH5" s="145"/>
      <c r="AI5" s="145"/>
    </row>
    <row r="6" spans="1:43">
      <c r="A6" s="266" t="s">
        <v>134</v>
      </c>
      <c r="B6" s="266" t="s">
        <v>244</v>
      </c>
      <c r="C6" s="266" t="s">
        <v>245</v>
      </c>
      <c r="D6" s="267">
        <v>13435</v>
      </c>
      <c r="E6" s="267">
        <v>1480</v>
      </c>
      <c r="F6" s="267" t="s">
        <v>422</v>
      </c>
      <c r="G6" s="268">
        <v>5170</v>
      </c>
      <c r="H6" s="145">
        <v>17</v>
      </c>
      <c r="I6" s="148">
        <v>0.2</v>
      </c>
      <c r="J6" s="146">
        <v>107.1</v>
      </c>
      <c r="K6" s="146">
        <v>3.3</v>
      </c>
      <c r="L6" s="272">
        <v>525</v>
      </c>
      <c r="M6" s="270">
        <v>0.9</v>
      </c>
      <c r="N6" s="145" t="s">
        <v>423</v>
      </c>
      <c r="O6" s="272">
        <v>18.309999999999999</v>
      </c>
      <c r="P6" s="145">
        <v>0</v>
      </c>
      <c r="Q6" s="269">
        <v>5</v>
      </c>
      <c r="R6" s="148">
        <v>2710</v>
      </c>
      <c r="S6" s="273">
        <v>0.75600000000000001</v>
      </c>
      <c r="T6" s="147">
        <v>0.183</v>
      </c>
      <c r="U6" s="273">
        <v>0.218</v>
      </c>
      <c r="V6" s="146">
        <v>80615</v>
      </c>
      <c r="W6" s="272">
        <v>1.7241084170000001</v>
      </c>
      <c r="X6" s="272">
        <v>10.35</v>
      </c>
      <c r="Y6" s="272">
        <v>6.44</v>
      </c>
      <c r="Z6" s="269">
        <v>6</v>
      </c>
      <c r="AA6" s="148">
        <v>53</v>
      </c>
      <c r="AB6" s="273">
        <v>0.38500000000000001</v>
      </c>
      <c r="AC6" s="148">
        <v>366</v>
      </c>
      <c r="AD6" s="148">
        <v>11</v>
      </c>
      <c r="AE6" s="146">
        <v>24</v>
      </c>
      <c r="AF6" s="280" t="s">
        <v>424</v>
      </c>
      <c r="AG6" s="273">
        <v>0.67</v>
      </c>
      <c r="AH6" s="145"/>
      <c r="AI6" s="145"/>
    </row>
    <row r="7" spans="1:43">
      <c r="A7" s="266" t="s">
        <v>198</v>
      </c>
      <c r="B7" s="266" t="s">
        <v>241</v>
      </c>
      <c r="C7" s="266" t="s">
        <v>320</v>
      </c>
      <c r="D7" s="267">
        <v>3820</v>
      </c>
      <c r="E7" s="267">
        <v>342</v>
      </c>
      <c r="F7" s="267" t="s">
        <v>419</v>
      </c>
      <c r="G7" s="268">
        <v>1104</v>
      </c>
      <c r="H7" s="145">
        <v>4</v>
      </c>
      <c r="I7" s="148">
        <v>0.1</v>
      </c>
      <c r="J7" s="146">
        <v>9.5</v>
      </c>
      <c r="K7" s="146">
        <v>1.7</v>
      </c>
      <c r="L7" s="272">
        <v>42</v>
      </c>
      <c r="M7" s="270">
        <v>0.5</v>
      </c>
      <c r="N7" s="145" t="s">
        <v>194</v>
      </c>
      <c r="O7" s="272">
        <v>4.95</v>
      </c>
      <c r="P7" s="145">
        <v>2</v>
      </c>
      <c r="Q7" s="269">
        <v>6</v>
      </c>
      <c r="R7" s="148">
        <v>175</v>
      </c>
      <c r="S7" s="273">
        <v>0.35699999999999998</v>
      </c>
      <c r="T7" s="147">
        <v>0.20799999999999999</v>
      </c>
      <c r="U7" s="273">
        <v>0.20799999999999999</v>
      </c>
      <c r="V7" s="146">
        <v>18634</v>
      </c>
      <c r="W7" s="272">
        <v>1.5509820759999999</v>
      </c>
      <c r="X7" s="272">
        <v>7.57</v>
      </c>
      <c r="Y7" s="272">
        <v>1.8</v>
      </c>
      <c r="Z7" s="269">
        <v>5</v>
      </c>
      <c r="AA7" s="148">
        <v>19</v>
      </c>
      <c r="AB7" s="273">
        <v>0.28899999999999998</v>
      </c>
      <c r="AC7" s="148">
        <v>36</v>
      </c>
      <c r="AD7" s="148">
        <v>10</v>
      </c>
      <c r="AE7" s="146">
        <v>3.2</v>
      </c>
      <c r="AF7" s="280">
        <v>280</v>
      </c>
      <c r="AG7" s="273">
        <v>0.39400000000000002</v>
      </c>
      <c r="AH7" s="145"/>
      <c r="AI7" s="145"/>
    </row>
    <row r="8" spans="1:43">
      <c r="A8" s="266" t="s">
        <v>48</v>
      </c>
      <c r="B8" s="266" t="s">
        <v>241</v>
      </c>
      <c r="C8" s="266" t="s">
        <v>318</v>
      </c>
      <c r="D8" s="267">
        <v>4116</v>
      </c>
      <c r="E8" s="267">
        <v>333</v>
      </c>
      <c r="F8" s="267" t="s">
        <v>419</v>
      </c>
      <c r="G8" s="268">
        <v>583</v>
      </c>
      <c r="H8" s="145">
        <v>2</v>
      </c>
      <c r="I8" s="148">
        <v>0.1</v>
      </c>
      <c r="J8" s="146">
        <v>4</v>
      </c>
      <c r="K8" s="146">
        <v>2</v>
      </c>
      <c r="L8" s="272">
        <v>29.4</v>
      </c>
      <c r="M8" s="270">
        <v>0.55000000000000004</v>
      </c>
      <c r="N8" s="145" t="s">
        <v>420</v>
      </c>
      <c r="O8" s="272">
        <v>3.71</v>
      </c>
      <c r="P8" s="145">
        <v>0</v>
      </c>
      <c r="Q8" s="269">
        <v>0</v>
      </c>
      <c r="R8" s="148">
        <v>204</v>
      </c>
      <c r="S8" s="273">
        <v>0.03</v>
      </c>
      <c r="T8" s="147">
        <v>0.127</v>
      </c>
      <c r="U8" s="273">
        <v>0.13100000000000001</v>
      </c>
      <c r="V8" s="146">
        <v>11279</v>
      </c>
      <c r="W8" s="272">
        <v>2.2398262259999999</v>
      </c>
      <c r="X8" s="272">
        <v>6.14</v>
      </c>
      <c r="Y8" s="272">
        <v>2.4300000000000002</v>
      </c>
      <c r="Z8" s="269">
        <v>3</v>
      </c>
      <c r="AA8" s="148">
        <v>8</v>
      </c>
      <c r="AB8" s="273">
        <v>0.14199999999999999</v>
      </c>
      <c r="AC8" s="148">
        <v>147</v>
      </c>
      <c r="AD8" s="148">
        <v>2</v>
      </c>
      <c r="AE8" s="146">
        <v>39.6</v>
      </c>
      <c r="AF8" s="280">
        <v>200</v>
      </c>
      <c r="AG8" s="273">
        <v>0.14699999999999999</v>
      </c>
      <c r="AH8" s="145"/>
      <c r="AI8" s="145"/>
    </row>
    <row r="9" spans="1:43">
      <c r="A9" s="266" t="s">
        <v>49</v>
      </c>
      <c r="B9" s="266" t="s">
        <v>241</v>
      </c>
      <c r="C9" s="266" t="s">
        <v>321</v>
      </c>
      <c r="D9" s="267">
        <v>1361</v>
      </c>
      <c r="E9" s="267">
        <v>79</v>
      </c>
      <c r="F9" s="267" t="s">
        <v>419</v>
      </c>
      <c r="G9" s="268">
        <v>541</v>
      </c>
      <c r="H9" s="145">
        <v>2</v>
      </c>
      <c r="I9" s="148">
        <v>0</v>
      </c>
      <c r="J9" s="146">
        <v>8</v>
      </c>
      <c r="K9" s="146">
        <v>1</v>
      </c>
      <c r="L9" s="272">
        <v>11.34</v>
      </c>
      <c r="M9" s="270">
        <v>0.2</v>
      </c>
      <c r="N9" s="145" t="s">
        <v>420</v>
      </c>
      <c r="O9" s="272">
        <v>4.2300000000000004</v>
      </c>
      <c r="P9" s="145">
        <v>2</v>
      </c>
      <c r="Q9" s="269">
        <v>3</v>
      </c>
      <c r="R9" s="148">
        <v>75</v>
      </c>
      <c r="S9" s="273">
        <v>0.67500000000000004</v>
      </c>
      <c r="T9" s="147">
        <v>3.0000000000000001E-3</v>
      </c>
      <c r="U9" s="273">
        <v>0.182</v>
      </c>
      <c r="V9" s="146">
        <v>6217</v>
      </c>
      <c r="W9" s="272">
        <v>1.1664790089999999</v>
      </c>
      <c r="X9" s="272">
        <v>5.33</v>
      </c>
      <c r="Y9" s="272">
        <v>1.91</v>
      </c>
      <c r="Z9" s="269">
        <v>3</v>
      </c>
      <c r="AA9" s="148">
        <v>6</v>
      </c>
      <c r="AB9" s="273">
        <v>0.39800000000000002</v>
      </c>
      <c r="AC9" s="148">
        <v>10</v>
      </c>
      <c r="AD9" s="148">
        <v>4</v>
      </c>
      <c r="AE9" s="146">
        <v>1.3</v>
      </c>
      <c r="AF9" s="280">
        <v>108</v>
      </c>
      <c r="AG9" s="273">
        <v>2.1999999999999999E-2</v>
      </c>
      <c r="AH9" s="145"/>
      <c r="AI9" s="145"/>
    </row>
    <row r="10" spans="1:43">
      <c r="A10" s="266" t="s">
        <v>199</v>
      </c>
      <c r="B10" s="266" t="s">
        <v>241</v>
      </c>
      <c r="C10" s="266" t="s">
        <v>321</v>
      </c>
      <c r="D10" s="267">
        <v>9812</v>
      </c>
      <c r="E10" s="267">
        <v>1233</v>
      </c>
      <c r="F10" s="267" t="s">
        <v>425</v>
      </c>
      <c r="G10" s="268">
        <v>1988</v>
      </c>
      <c r="H10" s="145">
        <v>3</v>
      </c>
      <c r="I10" s="148">
        <v>0.1</v>
      </c>
      <c r="J10" s="146">
        <v>88</v>
      </c>
      <c r="K10" s="146">
        <v>13.5</v>
      </c>
      <c r="L10" s="272">
        <v>75.599999999999994</v>
      </c>
      <c r="M10" s="270">
        <v>0.8</v>
      </c>
      <c r="N10" s="145" t="s">
        <v>194</v>
      </c>
      <c r="O10" s="272">
        <v>2.5</v>
      </c>
      <c r="P10" s="145">
        <v>9</v>
      </c>
      <c r="Q10" s="269">
        <v>100</v>
      </c>
      <c r="R10" s="148">
        <v>422</v>
      </c>
      <c r="S10" s="273">
        <v>0.71299999999999997</v>
      </c>
      <c r="T10" s="147">
        <v>6.3E-2</v>
      </c>
      <c r="U10" s="273">
        <v>6.0999999999999999E-2</v>
      </c>
      <c r="V10" s="146">
        <v>21992</v>
      </c>
      <c r="W10" s="272">
        <v>1.9712168059999999</v>
      </c>
      <c r="X10" s="272">
        <v>4.42</v>
      </c>
      <c r="Y10" s="272">
        <v>6.77</v>
      </c>
      <c r="Z10" s="269">
        <v>3</v>
      </c>
      <c r="AA10" s="148">
        <v>13</v>
      </c>
      <c r="AB10" s="273">
        <v>0.20300000000000001</v>
      </c>
      <c r="AC10" s="148">
        <v>218</v>
      </c>
      <c r="AD10" s="148">
        <v>13</v>
      </c>
      <c r="AE10" s="146">
        <v>12.2</v>
      </c>
      <c r="AF10" s="280">
        <v>900</v>
      </c>
      <c r="AG10" s="273">
        <v>0.38100000000000001</v>
      </c>
      <c r="AH10" s="145"/>
      <c r="AI10" s="145"/>
    </row>
    <row r="11" spans="1:43">
      <c r="A11" s="266" t="s">
        <v>426</v>
      </c>
      <c r="B11" s="266" t="s">
        <v>241</v>
      </c>
      <c r="C11" s="266" t="s">
        <v>318</v>
      </c>
      <c r="D11" s="267">
        <v>9500</v>
      </c>
      <c r="E11" s="267">
        <v>1346</v>
      </c>
      <c r="F11" s="267" t="s">
        <v>425</v>
      </c>
      <c r="G11" s="268">
        <v>2809</v>
      </c>
      <c r="H11" s="145">
        <v>9</v>
      </c>
      <c r="I11" s="148">
        <v>0.1</v>
      </c>
      <c r="J11" s="146">
        <v>16.5</v>
      </c>
      <c r="K11" s="146">
        <v>1.5</v>
      </c>
      <c r="L11" s="272">
        <v>39.9</v>
      </c>
      <c r="M11" s="270">
        <v>0.6</v>
      </c>
      <c r="N11" s="145" t="s">
        <v>420</v>
      </c>
      <c r="O11" s="272">
        <v>1.9</v>
      </c>
      <c r="P11" s="145">
        <v>3</v>
      </c>
      <c r="Q11" s="269">
        <v>5</v>
      </c>
      <c r="R11" s="148">
        <v>309</v>
      </c>
      <c r="S11" s="273">
        <v>0.78200000000000003</v>
      </c>
      <c r="T11" s="147">
        <v>3.1E-2</v>
      </c>
      <c r="U11" s="273">
        <v>6.6000000000000003E-2</v>
      </c>
      <c r="V11" s="146">
        <v>19174</v>
      </c>
      <c r="W11" s="272">
        <v>0.91066026899999997</v>
      </c>
      <c r="X11" s="272">
        <v>1.84</v>
      </c>
      <c r="Y11" s="272">
        <v>0.49</v>
      </c>
      <c r="Z11" s="269">
        <v>6</v>
      </c>
      <c r="AA11" s="148">
        <v>12</v>
      </c>
      <c r="AB11" s="273">
        <v>0.29599999999999999</v>
      </c>
      <c r="AC11" s="148">
        <v>31</v>
      </c>
      <c r="AD11" s="148">
        <v>29</v>
      </c>
      <c r="AE11" s="146">
        <v>0.9</v>
      </c>
      <c r="AF11" s="280">
        <v>203</v>
      </c>
      <c r="AG11" s="273">
        <v>4.2000000000000003E-2</v>
      </c>
      <c r="AH11" s="145"/>
      <c r="AI11" s="145"/>
    </row>
    <row r="12" spans="1:43">
      <c r="A12" s="266" t="s">
        <v>52</v>
      </c>
      <c r="B12" s="266" t="s">
        <v>249</v>
      </c>
      <c r="C12" s="266" t="s">
        <v>320</v>
      </c>
      <c r="D12" s="267">
        <v>15226</v>
      </c>
      <c r="E12" s="267">
        <v>0</v>
      </c>
      <c r="F12" s="267" t="s">
        <v>421</v>
      </c>
      <c r="G12" s="268">
        <v>1329</v>
      </c>
      <c r="H12" s="290">
        <v>4</v>
      </c>
      <c r="I12" s="146">
        <v>0.2</v>
      </c>
      <c r="J12" s="146">
        <v>75</v>
      </c>
      <c r="K12" s="146">
        <v>2.7</v>
      </c>
      <c r="L12" s="272">
        <v>92.4</v>
      </c>
      <c r="M12" s="270">
        <v>1</v>
      </c>
      <c r="N12" s="145" t="s">
        <v>194</v>
      </c>
      <c r="O12" s="272">
        <v>3.07</v>
      </c>
      <c r="P12" s="145">
        <v>2</v>
      </c>
      <c r="Q12" s="269">
        <v>5</v>
      </c>
      <c r="R12" s="148">
        <v>350</v>
      </c>
      <c r="S12" s="273">
        <v>0.878</v>
      </c>
      <c r="T12" s="147">
        <v>0.19900000000000001</v>
      </c>
      <c r="U12" s="273">
        <v>0.192</v>
      </c>
      <c r="V12" s="146">
        <v>31594</v>
      </c>
      <c r="W12" s="272">
        <v>1.9570000000000001</v>
      </c>
      <c r="X12" s="272">
        <v>4.0599999999999996</v>
      </c>
      <c r="Y12" s="272">
        <v>1.95</v>
      </c>
      <c r="Z12" s="269">
        <v>5</v>
      </c>
      <c r="AA12" s="148">
        <v>28</v>
      </c>
      <c r="AB12" s="273">
        <v>8.6999999999999994E-2</v>
      </c>
      <c r="AC12" s="148">
        <v>58</v>
      </c>
      <c r="AD12" s="148">
        <v>85</v>
      </c>
      <c r="AE12" s="146">
        <v>0</v>
      </c>
      <c r="AF12" s="280">
        <v>20</v>
      </c>
      <c r="AG12" s="273">
        <v>0.11</v>
      </c>
      <c r="AH12" s="145"/>
      <c r="AI12" s="145"/>
    </row>
    <row r="13" spans="1:43">
      <c r="A13" s="266" t="s">
        <v>201</v>
      </c>
      <c r="B13" s="266" t="s">
        <v>250</v>
      </c>
      <c r="C13" s="266" t="s">
        <v>320</v>
      </c>
      <c r="D13" s="267">
        <v>498</v>
      </c>
      <c r="E13" s="267">
        <v>498</v>
      </c>
      <c r="F13" s="267" t="s">
        <v>419</v>
      </c>
      <c r="G13" s="268">
        <v>341</v>
      </c>
      <c r="H13" s="145">
        <v>3</v>
      </c>
      <c r="I13" s="148">
        <v>0</v>
      </c>
      <c r="J13" s="146">
        <v>22</v>
      </c>
      <c r="K13" s="146">
        <v>7</v>
      </c>
      <c r="L13" s="272">
        <v>11.34</v>
      </c>
      <c r="M13" s="270">
        <v>0.12</v>
      </c>
      <c r="N13" s="145" t="s">
        <v>420</v>
      </c>
      <c r="O13" s="272">
        <v>6.02</v>
      </c>
      <c r="P13" s="145">
        <v>16</v>
      </c>
      <c r="Q13" s="269">
        <v>1</v>
      </c>
      <c r="R13" s="148">
        <v>128</v>
      </c>
      <c r="S13" s="273">
        <v>0.96099999999999997</v>
      </c>
      <c r="T13" s="147">
        <v>0.21</v>
      </c>
      <c r="U13" s="273">
        <v>0.16</v>
      </c>
      <c r="V13" s="146">
        <v>7775</v>
      </c>
      <c r="W13" s="272">
        <v>0.54019292600000002</v>
      </c>
      <c r="X13" s="272">
        <v>8.43</v>
      </c>
      <c r="Y13" s="272">
        <v>12.05</v>
      </c>
      <c r="Z13" s="269">
        <v>5</v>
      </c>
      <c r="AA13" s="148">
        <v>32</v>
      </c>
      <c r="AB13" s="273">
        <v>1</v>
      </c>
      <c r="AC13" s="148">
        <v>30</v>
      </c>
      <c r="AD13" s="148">
        <v>7</v>
      </c>
      <c r="AE13" s="146">
        <v>6</v>
      </c>
      <c r="AF13" s="280">
        <v>1280</v>
      </c>
      <c r="AG13" s="273">
        <v>1.37</v>
      </c>
      <c r="AH13" s="145"/>
      <c r="AI13" s="145"/>
    </row>
    <row r="14" spans="1:43">
      <c r="A14" s="266" t="s">
        <v>203</v>
      </c>
      <c r="B14" s="266" t="s">
        <v>241</v>
      </c>
      <c r="C14" s="266" t="s">
        <v>245</v>
      </c>
      <c r="D14" s="267">
        <v>2250</v>
      </c>
      <c r="E14" s="267">
        <v>80</v>
      </c>
      <c r="F14" s="267" t="s">
        <v>419</v>
      </c>
      <c r="G14" s="268">
        <v>133</v>
      </c>
      <c r="H14" s="145">
        <v>1</v>
      </c>
      <c r="I14" s="148">
        <v>0.1</v>
      </c>
      <c r="J14" s="146">
        <v>31.5</v>
      </c>
      <c r="K14" s="146">
        <v>0</v>
      </c>
      <c r="L14" s="272">
        <v>12.6</v>
      </c>
      <c r="M14" s="270">
        <v>0.3</v>
      </c>
      <c r="N14" s="145" t="s">
        <v>427</v>
      </c>
      <c r="O14" s="272">
        <v>3.78</v>
      </c>
      <c r="P14" s="145" t="s">
        <v>428</v>
      </c>
      <c r="Q14" s="269">
        <v>3</v>
      </c>
      <c r="R14" s="148">
        <v>115</v>
      </c>
      <c r="S14" s="273">
        <v>0.72</v>
      </c>
      <c r="T14" s="147">
        <v>0.45800000000000002</v>
      </c>
      <c r="U14" s="273">
        <v>0.13700000000000001</v>
      </c>
      <c r="V14" s="146">
        <v>3371</v>
      </c>
      <c r="W14" s="272">
        <v>1.1690892909999999</v>
      </c>
      <c r="X14" s="272">
        <v>1.75</v>
      </c>
      <c r="Y14" s="272">
        <v>0.86</v>
      </c>
      <c r="Z14" s="269">
        <v>3</v>
      </c>
      <c r="AA14" s="148">
        <v>6</v>
      </c>
      <c r="AB14" s="273">
        <v>5.8999999999999997E-2</v>
      </c>
      <c r="AC14" s="148">
        <v>69</v>
      </c>
      <c r="AD14" s="148">
        <v>4</v>
      </c>
      <c r="AE14" s="146">
        <v>0</v>
      </c>
      <c r="AF14" s="280">
        <v>12</v>
      </c>
      <c r="AG14" s="273">
        <v>0.218</v>
      </c>
      <c r="AH14" s="145"/>
      <c r="AI14" s="145"/>
    </row>
    <row r="15" spans="1:43">
      <c r="A15" s="266" t="s">
        <v>293</v>
      </c>
      <c r="B15" s="266" t="s">
        <v>250</v>
      </c>
      <c r="C15" s="266" t="s">
        <v>319</v>
      </c>
      <c r="D15" s="267">
        <v>515</v>
      </c>
      <c r="E15" s="267">
        <v>515</v>
      </c>
      <c r="F15" s="267" t="s">
        <v>425</v>
      </c>
      <c r="G15" s="268">
        <v>278</v>
      </c>
      <c r="H15" s="145">
        <v>2</v>
      </c>
      <c r="I15" s="148">
        <v>0</v>
      </c>
      <c r="J15" s="146">
        <v>4</v>
      </c>
      <c r="K15" s="146">
        <v>0</v>
      </c>
      <c r="L15" s="272">
        <v>9.24</v>
      </c>
      <c r="M15" s="270">
        <v>0.2</v>
      </c>
      <c r="N15" s="145" t="s">
        <v>420</v>
      </c>
      <c r="O15" s="272">
        <v>19.420000000000002</v>
      </c>
      <c r="P15" s="145">
        <v>4</v>
      </c>
      <c r="Q15" s="269">
        <v>3</v>
      </c>
      <c r="R15" s="148">
        <v>72</v>
      </c>
      <c r="S15" s="273">
        <v>0.504</v>
      </c>
      <c r="T15" s="147">
        <v>7.6999999999999999E-2</v>
      </c>
      <c r="U15" s="273">
        <v>0.23300000000000001</v>
      </c>
      <c r="V15" s="146">
        <v>3689</v>
      </c>
      <c r="W15" s="272">
        <v>0.92409867199999995</v>
      </c>
      <c r="X15" s="272">
        <v>6.62</v>
      </c>
      <c r="Y15" s="272">
        <v>8.16</v>
      </c>
      <c r="Z15" s="269">
        <v>4</v>
      </c>
      <c r="AA15" s="148">
        <v>4</v>
      </c>
      <c r="AB15" s="273">
        <v>0.54</v>
      </c>
      <c r="AC15" s="148">
        <v>21</v>
      </c>
      <c r="AD15" s="148">
        <v>2</v>
      </c>
      <c r="AE15" s="146">
        <v>4.0999999999999996</v>
      </c>
      <c r="AF15" s="280">
        <v>250</v>
      </c>
      <c r="AG15" s="273">
        <v>0.7</v>
      </c>
      <c r="AH15" s="145"/>
      <c r="AI15" s="145"/>
    </row>
    <row r="16" spans="1:43">
      <c r="A16" s="266" t="s">
        <v>55</v>
      </c>
      <c r="B16" s="266" t="s">
        <v>249</v>
      </c>
      <c r="C16" s="266" t="s">
        <v>318</v>
      </c>
      <c r="D16" s="267">
        <v>3694</v>
      </c>
      <c r="E16" s="267">
        <v>374</v>
      </c>
      <c r="F16" s="267" t="s">
        <v>419</v>
      </c>
      <c r="G16" s="268">
        <v>509</v>
      </c>
      <c r="H16" s="145">
        <v>3</v>
      </c>
      <c r="I16" s="148">
        <v>0</v>
      </c>
      <c r="J16" s="146">
        <v>32.5</v>
      </c>
      <c r="K16" s="146">
        <v>2</v>
      </c>
      <c r="L16" s="272">
        <v>23.52</v>
      </c>
      <c r="M16" s="270">
        <v>0.25</v>
      </c>
      <c r="N16" s="145" t="s">
        <v>192</v>
      </c>
      <c r="O16" s="272">
        <v>4.17</v>
      </c>
      <c r="P16" s="145">
        <v>7</v>
      </c>
      <c r="Q16" s="269">
        <v>5</v>
      </c>
      <c r="R16" s="148">
        <v>306</v>
      </c>
      <c r="S16" s="273">
        <v>0.72799999999999998</v>
      </c>
      <c r="T16" s="147">
        <v>1.9E-2</v>
      </c>
      <c r="U16" s="273">
        <v>0.189</v>
      </c>
      <c r="V16" s="146">
        <v>16694</v>
      </c>
      <c r="W16" s="272">
        <v>2.5102432010000002</v>
      </c>
      <c r="X16" s="272">
        <v>11.34</v>
      </c>
      <c r="Y16" s="272">
        <v>2.65</v>
      </c>
      <c r="Z16" s="269">
        <v>4</v>
      </c>
      <c r="AA16" s="148">
        <v>11</v>
      </c>
      <c r="AB16" s="273">
        <v>0.13800000000000001</v>
      </c>
      <c r="AC16" s="148">
        <v>30</v>
      </c>
      <c r="AD16" s="148">
        <v>7</v>
      </c>
      <c r="AE16" s="146">
        <v>3.2</v>
      </c>
      <c r="AF16" s="280">
        <v>148</v>
      </c>
      <c r="AG16" s="273">
        <v>0.04</v>
      </c>
      <c r="AH16" s="145"/>
      <c r="AI16" s="145"/>
    </row>
    <row r="17" spans="1:35">
      <c r="A17" s="266" t="s">
        <v>56</v>
      </c>
      <c r="B17" s="266" t="s">
        <v>241</v>
      </c>
      <c r="C17" s="266" t="s">
        <v>320</v>
      </c>
      <c r="D17" s="267">
        <v>2513</v>
      </c>
      <c r="E17" s="267">
        <v>554</v>
      </c>
      <c r="F17" s="267" t="s">
        <v>419</v>
      </c>
      <c r="G17" s="268">
        <v>212</v>
      </c>
      <c r="H17" s="145">
        <v>3</v>
      </c>
      <c r="I17" s="148">
        <v>0.1</v>
      </c>
      <c r="J17" s="146">
        <v>8</v>
      </c>
      <c r="K17" s="146">
        <v>1</v>
      </c>
      <c r="L17" s="272">
        <v>35.700000000000003</v>
      </c>
      <c r="M17" s="270">
        <v>0.4</v>
      </c>
      <c r="N17" s="145" t="s">
        <v>194</v>
      </c>
      <c r="O17" s="272">
        <v>3.34</v>
      </c>
      <c r="P17" s="145">
        <v>4</v>
      </c>
      <c r="Q17" s="269">
        <v>18</v>
      </c>
      <c r="R17" s="148">
        <v>150</v>
      </c>
      <c r="S17" s="273">
        <v>0.28299999999999997</v>
      </c>
      <c r="T17" s="147">
        <v>9.5000000000000001E-2</v>
      </c>
      <c r="U17" s="273">
        <v>0.10199999999999999</v>
      </c>
      <c r="V17" s="146">
        <v>9911</v>
      </c>
      <c r="W17" s="272">
        <v>0.57915447499999995</v>
      </c>
      <c r="X17" s="272">
        <v>2.2799999999999998</v>
      </c>
      <c r="Y17" s="272">
        <v>1.83</v>
      </c>
      <c r="Z17" s="269">
        <v>4</v>
      </c>
      <c r="AA17" s="148">
        <v>11</v>
      </c>
      <c r="AB17" s="273">
        <v>8.4000000000000005E-2</v>
      </c>
      <c r="AC17" s="148">
        <v>107</v>
      </c>
      <c r="AD17" s="148">
        <v>5</v>
      </c>
      <c r="AE17" s="146">
        <v>16.100000000000001</v>
      </c>
      <c r="AF17" s="280" t="s">
        <v>429</v>
      </c>
      <c r="AG17" s="273">
        <v>0.65100000000000002</v>
      </c>
      <c r="AH17" s="145"/>
      <c r="AI17" s="145"/>
    </row>
    <row r="18" spans="1:35">
      <c r="A18" s="266" t="s">
        <v>57</v>
      </c>
      <c r="B18" s="266" t="s">
        <v>241</v>
      </c>
      <c r="C18" s="266" t="s">
        <v>318</v>
      </c>
      <c r="D18" s="267"/>
      <c r="E18" s="267"/>
      <c r="F18" s="267"/>
      <c r="G18" s="268"/>
      <c r="H18" s="145">
        <v>1</v>
      </c>
      <c r="I18" s="148"/>
      <c r="J18" s="146"/>
      <c r="K18" s="146"/>
      <c r="L18" s="272"/>
      <c r="M18" s="270"/>
      <c r="N18" s="145"/>
      <c r="O18" s="272"/>
      <c r="P18" s="145"/>
      <c r="Q18" s="269"/>
      <c r="R18" s="148"/>
      <c r="S18" s="273"/>
      <c r="T18" s="147"/>
      <c r="U18" s="273"/>
      <c r="V18" s="146"/>
      <c r="W18" s="272"/>
      <c r="X18" s="272"/>
      <c r="Y18" s="272"/>
      <c r="Z18" s="269"/>
      <c r="AA18" s="148"/>
      <c r="AB18" s="273"/>
      <c r="AC18" s="148"/>
      <c r="AD18" s="148"/>
      <c r="AE18" s="146"/>
      <c r="AF18" s="280"/>
      <c r="AG18" s="273"/>
      <c r="AH18" s="145"/>
      <c r="AI18" s="145"/>
    </row>
    <row r="19" spans="1:35">
      <c r="A19" s="266" t="s">
        <v>58</v>
      </c>
      <c r="B19" s="266" t="s">
        <v>249</v>
      </c>
      <c r="C19" s="266" t="s">
        <v>319</v>
      </c>
      <c r="D19" s="267">
        <v>3322</v>
      </c>
      <c r="E19" s="267">
        <v>229</v>
      </c>
      <c r="F19" s="267" t="s">
        <v>419</v>
      </c>
      <c r="G19" s="268">
        <v>518</v>
      </c>
      <c r="H19" s="145">
        <v>2</v>
      </c>
      <c r="I19" s="148">
        <v>0.1</v>
      </c>
      <c r="J19" s="146">
        <v>13</v>
      </c>
      <c r="K19" s="146">
        <v>1</v>
      </c>
      <c r="L19" s="272">
        <v>33.6</v>
      </c>
      <c r="M19" s="270">
        <v>0.6</v>
      </c>
      <c r="N19" s="145" t="s">
        <v>420</v>
      </c>
      <c r="O19" s="272">
        <v>4.3899999999999997</v>
      </c>
      <c r="P19" s="145">
        <v>10</v>
      </c>
      <c r="Q19" s="269">
        <v>1</v>
      </c>
      <c r="R19" s="148">
        <v>146</v>
      </c>
      <c r="S19" s="273">
        <v>0.313</v>
      </c>
      <c r="T19" s="147">
        <v>0.156</v>
      </c>
      <c r="U19" s="273">
        <v>0.19</v>
      </c>
      <c r="V19" s="146">
        <v>9325</v>
      </c>
      <c r="W19" s="272">
        <v>2.1273994639999998</v>
      </c>
      <c r="X19" s="272">
        <v>5.97</v>
      </c>
      <c r="Y19" s="272">
        <v>2.78</v>
      </c>
      <c r="Z19" s="269">
        <v>3</v>
      </c>
      <c r="AA19" s="148">
        <v>9</v>
      </c>
      <c r="AB19" s="273">
        <v>0.156</v>
      </c>
      <c r="AC19" s="148">
        <v>49</v>
      </c>
      <c r="AD19" s="148">
        <v>6</v>
      </c>
      <c r="AE19" s="146">
        <v>16.2</v>
      </c>
      <c r="AF19" s="280">
        <v>99</v>
      </c>
      <c r="AG19" s="273">
        <v>0.14699999999999999</v>
      </c>
      <c r="AH19" s="145"/>
      <c r="AI19" s="145"/>
    </row>
    <row r="20" spans="1:35">
      <c r="A20" s="266" t="s">
        <v>128</v>
      </c>
      <c r="B20" s="266" t="s">
        <v>244</v>
      </c>
      <c r="C20" s="266" t="s">
        <v>319</v>
      </c>
      <c r="D20" s="267">
        <v>21499</v>
      </c>
      <c r="E20" s="267">
        <v>2349</v>
      </c>
      <c r="F20" s="267" t="s">
        <v>421</v>
      </c>
      <c r="G20" s="268">
        <v>7119</v>
      </c>
      <c r="H20" s="145">
        <v>9</v>
      </c>
      <c r="I20" s="148">
        <v>0.1</v>
      </c>
      <c r="J20" s="146">
        <v>19</v>
      </c>
      <c r="K20" s="146">
        <v>1.9</v>
      </c>
      <c r="L20" s="272">
        <v>268.8</v>
      </c>
      <c r="M20" s="270">
        <v>0.7</v>
      </c>
      <c r="N20" s="145" t="s">
        <v>194</v>
      </c>
      <c r="O20" s="272">
        <v>4.63</v>
      </c>
      <c r="P20" s="145">
        <v>6</v>
      </c>
      <c r="Q20" s="269">
        <v>3</v>
      </c>
      <c r="R20" s="148">
        <v>1085</v>
      </c>
      <c r="S20" s="273">
        <v>0.97799999999999998</v>
      </c>
      <c r="T20" s="147">
        <v>0.11</v>
      </c>
      <c r="U20" s="273">
        <v>0.18</v>
      </c>
      <c r="V20" s="146">
        <v>102483</v>
      </c>
      <c r="W20" s="272">
        <v>1.719124147</v>
      </c>
      <c r="X20" s="272">
        <v>8.19</v>
      </c>
      <c r="Y20" s="272">
        <v>6.55</v>
      </c>
      <c r="Z20" s="269">
        <v>6</v>
      </c>
      <c r="AA20" s="148">
        <v>39</v>
      </c>
      <c r="AB20" s="273">
        <v>0</v>
      </c>
      <c r="AC20" s="148">
        <v>67</v>
      </c>
      <c r="AD20" s="148">
        <v>10</v>
      </c>
      <c r="AE20" s="146">
        <v>1.3</v>
      </c>
      <c r="AF20" s="280">
        <v>135</v>
      </c>
      <c r="AG20" s="273">
        <v>0.09</v>
      </c>
      <c r="AH20" s="145"/>
      <c r="AI20" s="145"/>
    </row>
    <row r="21" spans="1:35">
      <c r="A21" s="266" t="s">
        <v>207</v>
      </c>
      <c r="B21" s="266" t="s">
        <v>250</v>
      </c>
      <c r="C21" s="266" t="s">
        <v>319</v>
      </c>
      <c r="D21" s="267">
        <v>835</v>
      </c>
      <c r="E21" s="267">
        <v>835</v>
      </c>
      <c r="F21" s="267" t="s">
        <v>425</v>
      </c>
      <c r="G21" s="268">
        <v>379</v>
      </c>
      <c r="H21" s="145">
        <v>3</v>
      </c>
      <c r="I21" s="148">
        <v>0.1</v>
      </c>
      <c r="J21" s="146">
        <v>11</v>
      </c>
      <c r="K21" s="146">
        <v>2</v>
      </c>
      <c r="L21" s="272">
        <v>27.3</v>
      </c>
      <c r="M21" s="270">
        <v>0.6</v>
      </c>
      <c r="N21" s="145" t="s">
        <v>192</v>
      </c>
      <c r="O21" s="272">
        <v>10.88</v>
      </c>
      <c r="P21" s="145">
        <v>1</v>
      </c>
      <c r="Q21" s="269">
        <v>3</v>
      </c>
      <c r="R21" s="148">
        <v>170</v>
      </c>
      <c r="S21" s="273">
        <v>0.48599999999999999</v>
      </c>
      <c r="T21" s="147">
        <v>0.192</v>
      </c>
      <c r="U21" s="273">
        <v>0.111</v>
      </c>
      <c r="V21" s="146">
        <v>12016</v>
      </c>
      <c r="W21" s="272">
        <v>0.345206391</v>
      </c>
      <c r="X21" s="272">
        <v>4.97</v>
      </c>
      <c r="Y21" s="272">
        <v>20.48</v>
      </c>
      <c r="Z21" s="269">
        <v>5</v>
      </c>
      <c r="AA21" s="148">
        <v>27.5</v>
      </c>
      <c r="AB21" s="273">
        <v>0.45400000000000001</v>
      </c>
      <c r="AC21" s="148">
        <v>79</v>
      </c>
      <c r="AD21" s="148">
        <v>2</v>
      </c>
      <c r="AE21" s="146">
        <v>6.5</v>
      </c>
      <c r="AF21" s="280">
        <v>30.3</v>
      </c>
      <c r="AG21" s="273">
        <v>2.35</v>
      </c>
      <c r="AH21" s="145"/>
      <c r="AI21" s="145"/>
    </row>
    <row r="22" spans="1:35">
      <c r="A22" s="266" t="s">
        <v>208</v>
      </c>
      <c r="B22" s="266" t="s">
        <v>241</v>
      </c>
      <c r="C22" s="266" t="s">
        <v>319</v>
      </c>
      <c r="D22" s="267">
        <v>2394</v>
      </c>
      <c r="E22" s="267">
        <v>170</v>
      </c>
      <c r="F22" s="267" t="s">
        <v>419</v>
      </c>
      <c r="G22" s="268">
        <v>423</v>
      </c>
      <c r="H22" s="145">
        <v>2</v>
      </c>
      <c r="I22" s="148">
        <v>0.1</v>
      </c>
      <c r="J22" s="146">
        <v>23</v>
      </c>
      <c r="K22" s="146">
        <v>2</v>
      </c>
      <c r="L22" s="272">
        <v>33.6</v>
      </c>
      <c r="M22" s="270">
        <v>0.4</v>
      </c>
      <c r="N22" s="145" t="s">
        <v>192</v>
      </c>
      <c r="O22" s="272">
        <v>5.85</v>
      </c>
      <c r="P22" s="145">
        <v>0</v>
      </c>
      <c r="Q22" s="269">
        <v>5</v>
      </c>
      <c r="R22" s="148">
        <v>130</v>
      </c>
      <c r="S22" s="273">
        <v>1</v>
      </c>
      <c r="T22" s="147">
        <v>0.128</v>
      </c>
      <c r="U22" s="273">
        <v>0.26600000000000001</v>
      </c>
      <c r="V22" s="146">
        <v>10118</v>
      </c>
      <c r="W22" s="272">
        <v>1.234532516</v>
      </c>
      <c r="X22" s="272">
        <v>5.22</v>
      </c>
      <c r="Y22" s="272">
        <v>1.69</v>
      </c>
      <c r="Z22" s="269">
        <v>4</v>
      </c>
      <c r="AA22" s="148">
        <v>10</v>
      </c>
      <c r="AB22" s="273">
        <v>0.17699999999999999</v>
      </c>
      <c r="AC22" s="148">
        <v>41</v>
      </c>
      <c r="AD22" s="148">
        <v>2</v>
      </c>
      <c r="AE22" s="146">
        <v>15.9</v>
      </c>
      <c r="AF22" s="280">
        <v>170</v>
      </c>
      <c r="AG22" s="273">
        <v>0.30499999999999999</v>
      </c>
      <c r="AH22" s="145"/>
      <c r="AI22" s="145"/>
    </row>
    <row r="23" spans="1:35">
      <c r="A23" s="266" t="s">
        <v>61</v>
      </c>
      <c r="B23" s="266" t="s">
        <v>241</v>
      </c>
      <c r="C23" s="266" t="s">
        <v>321</v>
      </c>
      <c r="D23" s="267">
        <v>2027</v>
      </c>
      <c r="E23" s="267">
        <v>179</v>
      </c>
      <c r="F23" s="267" t="s">
        <v>419</v>
      </c>
      <c r="G23" s="268">
        <v>154</v>
      </c>
      <c r="H23" s="145">
        <v>2</v>
      </c>
      <c r="I23" s="148">
        <v>0</v>
      </c>
      <c r="J23" s="146">
        <v>33</v>
      </c>
      <c r="K23" s="146">
        <v>0</v>
      </c>
      <c r="L23" s="272">
        <v>12.6</v>
      </c>
      <c r="M23" s="270">
        <v>0.2</v>
      </c>
      <c r="N23" s="145" t="s">
        <v>194</v>
      </c>
      <c r="O23" s="272">
        <v>2.4</v>
      </c>
      <c r="P23" s="145">
        <v>10</v>
      </c>
      <c r="Q23" s="269">
        <v>4</v>
      </c>
      <c r="R23" s="148">
        <v>72</v>
      </c>
      <c r="S23" s="273">
        <v>0</v>
      </c>
      <c r="T23" s="147">
        <v>1.2999999999999999E-2</v>
      </c>
      <c r="U23" s="273">
        <v>0.161</v>
      </c>
      <c r="V23" s="146">
        <v>5012</v>
      </c>
      <c r="W23" s="272">
        <v>0.70690343200000005</v>
      </c>
      <c r="X23" s="272">
        <v>1.75</v>
      </c>
      <c r="Y23" s="272">
        <v>0.96</v>
      </c>
      <c r="Z23" s="269">
        <v>3</v>
      </c>
      <c r="AA23" s="148">
        <v>8</v>
      </c>
      <c r="AB23" s="273">
        <v>7.5999999999999998E-2</v>
      </c>
      <c r="AC23" s="148">
        <v>7</v>
      </c>
      <c r="AD23" s="148">
        <v>2</v>
      </c>
      <c r="AE23" s="146">
        <v>1.7</v>
      </c>
      <c r="AF23" s="280">
        <v>12</v>
      </c>
      <c r="AG23" s="273">
        <v>2.3E-2</v>
      </c>
      <c r="AH23" s="145"/>
      <c r="AI23" s="145"/>
    </row>
    <row r="24" spans="1:35">
      <c r="A24" s="266" t="s">
        <v>62</v>
      </c>
      <c r="B24" s="266" t="s">
        <v>241</v>
      </c>
      <c r="C24" s="266" t="s">
        <v>321</v>
      </c>
      <c r="D24" s="267">
        <v>18096</v>
      </c>
      <c r="E24" s="267">
        <v>1944</v>
      </c>
      <c r="F24" s="267" t="s">
        <v>421</v>
      </c>
      <c r="G24" s="268">
        <v>4925</v>
      </c>
      <c r="H24" s="145">
        <v>8</v>
      </c>
      <c r="I24" s="148">
        <v>0.1</v>
      </c>
      <c r="J24" s="146">
        <v>30</v>
      </c>
      <c r="K24" s="146">
        <v>2.6</v>
      </c>
      <c r="L24" s="272">
        <v>440</v>
      </c>
      <c r="M24" s="270">
        <v>0.8</v>
      </c>
      <c r="N24" s="145" t="s">
        <v>194</v>
      </c>
      <c r="O24" s="272">
        <v>3.32</v>
      </c>
      <c r="P24" s="145">
        <v>4</v>
      </c>
      <c r="Q24" s="269">
        <v>8</v>
      </c>
      <c r="R24" s="148">
        <v>1086</v>
      </c>
      <c r="S24" s="273">
        <v>0.71</v>
      </c>
      <c r="T24" s="147">
        <v>0.105</v>
      </c>
      <c r="U24" s="273">
        <v>0.126</v>
      </c>
      <c r="V24" s="146">
        <v>44743</v>
      </c>
      <c r="W24" s="272">
        <v>2.9749458020000001</v>
      </c>
      <c r="X24" s="272">
        <v>7.36</v>
      </c>
      <c r="Y24" s="272">
        <v>2.17</v>
      </c>
      <c r="Z24" s="269">
        <v>6</v>
      </c>
      <c r="AA24" s="148">
        <v>25</v>
      </c>
      <c r="AB24" s="273">
        <v>0.27200000000000002</v>
      </c>
      <c r="AC24" s="148">
        <v>106</v>
      </c>
      <c r="AD24" s="148">
        <v>12</v>
      </c>
      <c r="AE24" s="146">
        <v>3.8</v>
      </c>
      <c r="AF24" s="280">
        <v>1058</v>
      </c>
      <c r="AG24" s="273">
        <v>0.114</v>
      </c>
      <c r="AH24" s="145"/>
      <c r="AI24" s="145"/>
    </row>
    <row r="25" spans="1:35">
      <c r="A25" s="266" t="s">
        <v>63</v>
      </c>
      <c r="B25" s="266" t="s">
        <v>241</v>
      </c>
      <c r="C25" s="266" t="s">
        <v>245</v>
      </c>
      <c r="D25" s="267">
        <v>683</v>
      </c>
      <c r="E25" s="267">
        <v>131</v>
      </c>
      <c r="F25" s="267" t="s">
        <v>430</v>
      </c>
      <c r="G25" s="268">
        <v>193</v>
      </c>
      <c r="H25" s="145">
        <v>2</v>
      </c>
      <c r="I25" s="148">
        <v>0</v>
      </c>
      <c r="J25" s="146">
        <v>8</v>
      </c>
      <c r="K25" s="146">
        <v>2</v>
      </c>
      <c r="L25" s="272">
        <v>9.66</v>
      </c>
      <c r="M25" s="270">
        <v>0.15</v>
      </c>
      <c r="N25" s="145" t="s">
        <v>427</v>
      </c>
      <c r="O25" s="272">
        <v>10.25</v>
      </c>
      <c r="P25" s="145">
        <v>1</v>
      </c>
      <c r="Q25" s="269">
        <v>9</v>
      </c>
      <c r="R25" s="148">
        <v>112</v>
      </c>
      <c r="S25" s="273">
        <v>0.83499999999999996</v>
      </c>
      <c r="T25" s="147">
        <v>0.155</v>
      </c>
      <c r="U25" s="273">
        <v>0.28199999999999997</v>
      </c>
      <c r="V25" s="146">
        <v>6900</v>
      </c>
      <c r="W25" s="272">
        <v>8.7052173909999997</v>
      </c>
      <c r="X25" s="272">
        <v>87.94</v>
      </c>
      <c r="Y25" s="272">
        <v>6.36</v>
      </c>
      <c r="Z25" s="269">
        <v>4</v>
      </c>
      <c r="AA25" s="148">
        <v>8</v>
      </c>
      <c r="AB25" s="273">
        <v>0.28299999999999997</v>
      </c>
      <c r="AC25" s="148">
        <v>22</v>
      </c>
      <c r="AD25" s="148">
        <v>2</v>
      </c>
      <c r="AE25" s="146">
        <v>3.1</v>
      </c>
      <c r="AF25" s="280">
        <v>25</v>
      </c>
      <c r="AG25" s="273">
        <v>0.33500000000000002</v>
      </c>
      <c r="AH25" s="145"/>
      <c r="AI25" s="145"/>
    </row>
    <row r="26" spans="1:35">
      <c r="A26" s="266" t="s">
        <v>210</v>
      </c>
      <c r="B26" s="266" t="s">
        <v>241</v>
      </c>
      <c r="C26" s="266" t="s">
        <v>245</v>
      </c>
      <c r="D26" s="267">
        <v>1875</v>
      </c>
      <c r="E26" s="267">
        <v>0</v>
      </c>
      <c r="F26" s="267" t="s">
        <v>419</v>
      </c>
      <c r="G26" s="268">
        <v>1701</v>
      </c>
      <c r="H26" s="145">
        <v>3</v>
      </c>
      <c r="I26" s="148">
        <v>0.1</v>
      </c>
      <c r="J26" s="146">
        <v>22</v>
      </c>
      <c r="K26" s="146">
        <v>8</v>
      </c>
      <c r="L26" s="272">
        <v>29.4</v>
      </c>
      <c r="M26" s="270">
        <v>0.4</v>
      </c>
      <c r="N26" s="145" t="s">
        <v>427</v>
      </c>
      <c r="O26" s="272">
        <v>0</v>
      </c>
      <c r="P26" s="145">
        <v>0</v>
      </c>
      <c r="Q26" s="269">
        <v>3</v>
      </c>
      <c r="R26" s="148">
        <v>112</v>
      </c>
      <c r="S26" s="273">
        <v>0.497</v>
      </c>
      <c r="T26" s="147">
        <v>0.219</v>
      </c>
      <c r="U26" s="273">
        <v>0.28100000000000003</v>
      </c>
      <c r="V26" s="146">
        <v>8052</v>
      </c>
      <c r="W26" s="272">
        <v>1.0182563339999999</v>
      </c>
      <c r="X26" s="272">
        <v>4.37</v>
      </c>
      <c r="Y26" s="272">
        <v>2.15</v>
      </c>
      <c r="Z26" s="269">
        <v>3</v>
      </c>
      <c r="AA26" s="148">
        <v>6</v>
      </c>
      <c r="AB26" s="273">
        <v>0.90700000000000003</v>
      </c>
      <c r="AC26" s="148">
        <v>19</v>
      </c>
      <c r="AD26" s="148">
        <v>8</v>
      </c>
      <c r="AE26" s="146">
        <v>0</v>
      </c>
      <c r="AF26" s="280">
        <v>59</v>
      </c>
      <c r="AG26" s="273">
        <v>0.23400000000000001</v>
      </c>
      <c r="AH26" s="145"/>
      <c r="AI26" s="145"/>
    </row>
    <row r="27" spans="1:35">
      <c r="A27" s="266" t="s">
        <v>67</v>
      </c>
      <c r="B27" s="266" t="s">
        <v>241</v>
      </c>
      <c r="C27" s="266" t="s">
        <v>245</v>
      </c>
      <c r="D27" s="267">
        <v>10577</v>
      </c>
      <c r="E27" s="267">
        <v>1068</v>
      </c>
      <c r="F27" s="267" t="s">
        <v>421</v>
      </c>
      <c r="G27" s="268">
        <v>1771</v>
      </c>
      <c r="H27" s="145">
        <v>4</v>
      </c>
      <c r="I27" s="148">
        <v>0.1</v>
      </c>
      <c r="J27" s="146">
        <v>46</v>
      </c>
      <c r="K27" s="146">
        <v>2.7</v>
      </c>
      <c r="L27" s="272">
        <v>58.8</v>
      </c>
      <c r="M27" s="270">
        <v>0.5</v>
      </c>
      <c r="N27" s="145" t="s">
        <v>423</v>
      </c>
      <c r="O27" s="272">
        <v>2.0099999999999998</v>
      </c>
      <c r="P27" s="145">
        <v>3</v>
      </c>
      <c r="Q27" s="269">
        <v>5</v>
      </c>
      <c r="R27" s="148">
        <v>295</v>
      </c>
      <c r="S27" s="273">
        <v>1</v>
      </c>
      <c r="T27" s="147">
        <v>0.05</v>
      </c>
      <c r="U27" s="273">
        <v>7.8E-2</v>
      </c>
      <c r="V27" s="146">
        <v>20042</v>
      </c>
      <c r="W27" s="272">
        <v>1.4750523900000001</v>
      </c>
      <c r="X27" s="272">
        <v>2.8</v>
      </c>
      <c r="Y27" s="272">
        <v>2.13</v>
      </c>
      <c r="Z27" s="269">
        <v>6</v>
      </c>
      <c r="AA27" s="148">
        <v>18</v>
      </c>
      <c r="AB27" s="273">
        <v>0.16700000000000001</v>
      </c>
      <c r="AC27" s="148">
        <v>95</v>
      </c>
      <c r="AD27" s="148">
        <v>9</v>
      </c>
      <c r="AE27" s="146">
        <v>6.8</v>
      </c>
      <c r="AF27" s="280">
        <v>78</v>
      </c>
      <c r="AG27" s="273">
        <v>0.20499999999999999</v>
      </c>
      <c r="AH27" s="145"/>
      <c r="AI27" s="145"/>
    </row>
    <row r="28" spans="1:35">
      <c r="A28" s="266" t="s">
        <v>71</v>
      </c>
      <c r="B28" s="266" t="s">
        <v>241</v>
      </c>
      <c r="C28" s="266" t="s">
        <v>318</v>
      </c>
      <c r="D28" s="267">
        <v>7496</v>
      </c>
      <c r="E28" s="267">
        <v>692</v>
      </c>
      <c r="F28" s="267" t="s">
        <v>425</v>
      </c>
      <c r="G28" s="268">
        <v>837</v>
      </c>
      <c r="H28" s="145">
        <v>3</v>
      </c>
      <c r="I28" s="148">
        <v>0.1</v>
      </c>
      <c r="J28" s="146">
        <v>12</v>
      </c>
      <c r="K28" s="146">
        <v>0</v>
      </c>
      <c r="L28" s="272">
        <v>67.2</v>
      </c>
      <c r="M28" s="270">
        <v>0.4</v>
      </c>
      <c r="N28" s="145" t="s">
        <v>194</v>
      </c>
      <c r="O28" s="272">
        <v>0</v>
      </c>
      <c r="P28" s="145">
        <v>1.08</v>
      </c>
      <c r="Q28" s="269">
        <v>1</v>
      </c>
      <c r="R28" s="148">
        <v>550</v>
      </c>
      <c r="S28" s="273">
        <v>0.51900000000000002</v>
      </c>
      <c r="T28" s="147">
        <v>0.03</v>
      </c>
      <c r="U28" s="273">
        <v>0.13600000000000001</v>
      </c>
      <c r="V28" s="146">
        <v>23481</v>
      </c>
      <c r="W28" s="272">
        <v>1.5370725270000001</v>
      </c>
      <c r="X28" s="272">
        <v>4.8099999999999996</v>
      </c>
      <c r="Y28" s="272">
        <v>4</v>
      </c>
      <c r="Z28" s="269">
        <v>4</v>
      </c>
      <c r="AA28" s="148">
        <v>27</v>
      </c>
      <c r="AB28" s="273">
        <v>0.112</v>
      </c>
      <c r="AC28" s="148">
        <v>12</v>
      </c>
      <c r="AD28" s="148">
        <v>2</v>
      </c>
      <c r="AE28" s="146">
        <v>0</v>
      </c>
      <c r="AF28" s="280">
        <v>156</v>
      </c>
      <c r="AG28" s="273">
        <v>2.9000000000000001E-2</v>
      </c>
      <c r="AH28" s="145"/>
      <c r="AI28" s="145"/>
    </row>
    <row r="29" spans="1:35">
      <c r="A29" s="266" t="s">
        <v>106</v>
      </c>
      <c r="B29" s="266" t="s">
        <v>241</v>
      </c>
      <c r="C29" s="266" t="s">
        <v>319</v>
      </c>
      <c r="D29" s="267">
        <v>3241</v>
      </c>
      <c r="E29" s="267">
        <v>482</v>
      </c>
      <c r="F29" s="267" t="s">
        <v>419</v>
      </c>
      <c r="G29" s="268">
        <v>800</v>
      </c>
      <c r="H29" s="145">
        <v>3</v>
      </c>
      <c r="I29" s="148">
        <v>0.1</v>
      </c>
      <c r="J29" s="146">
        <v>15.5</v>
      </c>
      <c r="K29" s="146">
        <v>2</v>
      </c>
      <c r="L29" s="272">
        <v>71.400000000000006</v>
      </c>
      <c r="M29" s="270">
        <v>0.8</v>
      </c>
      <c r="N29" s="145" t="s">
        <v>192</v>
      </c>
      <c r="O29" s="272">
        <v>5.47</v>
      </c>
      <c r="P29" s="145">
        <v>3</v>
      </c>
      <c r="Q29" s="269">
        <v>2</v>
      </c>
      <c r="R29" s="148">
        <v>86</v>
      </c>
      <c r="S29" s="273">
        <v>0.223</v>
      </c>
      <c r="T29" s="147">
        <v>0.29699999999999999</v>
      </c>
      <c r="U29" s="273">
        <v>0.17</v>
      </c>
      <c r="V29" s="146">
        <v>11361</v>
      </c>
      <c r="W29" s="272">
        <v>2.5932576360000001</v>
      </c>
      <c r="X29" s="272">
        <v>9.09</v>
      </c>
      <c r="Y29" s="272">
        <v>6.17</v>
      </c>
      <c r="Z29" s="269">
        <v>4</v>
      </c>
      <c r="AA29" s="148">
        <v>16</v>
      </c>
      <c r="AB29" s="273">
        <v>0.247</v>
      </c>
      <c r="AC29" s="148">
        <v>212</v>
      </c>
      <c r="AD29" s="148">
        <v>44</v>
      </c>
      <c r="AE29" s="146">
        <v>33.799999999999997</v>
      </c>
      <c r="AF29" s="280">
        <v>176</v>
      </c>
      <c r="AG29" s="273">
        <v>0.7</v>
      </c>
      <c r="AH29" s="145"/>
      <c r="AI29" s="145"/>
    </row>
    <row r="30" spans="1:35">
      <c r="A30" s="266" t="s">
        <v>74</v>
      </c>
      <c r="B30" s="266" t="s">
        <v>241</v>
      </c>
      <c r="C30" s="266" t="s">
        <v>321</v>
      </c>
      <c r="D30" s="267">
        <v>4439</v>
      </c>
      <c r="E30" s="267">
        <v>303</v>
      </c>
      <c r="F30" s="267" t="s">
        <v>419</v>
      </c>
      <c r="G30" s="268">
        <v>996</v>
      </c>
      <c r="H30" s="145">
        <v>2</v>
      </c>
      <c r="I30" s="148">
        <v>0.1</v>
      </c>
      <c r="J30" s="146">
        <v>59</v>
      </c>
      <c r="K30" s="146">
        <v>12</v>
      </c>
      <c r="L30" s="272">
        <v>25.2</v>
      </c>
      <c r="M30" s="270">
        <v>0.35</v>
      </c>
      <c r="N30" s="145" t="s">
        <v>420</v>
      </c>
      <c r="O30" s="272">
        <v>0</v>
      </c>
      <c r="P30" s="145">
        <v>5</v>
      </c>
      <c r="Q30" s="269">
        <v>100</v>
      </c>
      <c r="R30" s="148">
        <v>165</v>
      </c>
      <c r="S30" s="273">
        <v>0.65700000000000003</v>
      </c>
      <c r="T30" s="147">
        <v>5.0999999999999997E-2</v>
      </c>
      <c r="U30" s="273">
        <v>0.1</v>
      </c>
      <c r="V30" s="146">
        <v>7320</v>
      </c>
      <c r="W30" s="270">
        <v>1.7460382510000001</v>
      </c>
      <c r="X30" s="272">
        <v>2.88</v>
      </c>
      <c r="Y30" s="272">
        <v>2.48</v>
      </c>
      <c r="Z30" s="269">
        <v>4</v>
      </c>
      <c r="AA30" s="148">
        <v>11</v>
      </c>
      <c r="AB30" s="273">
        <v>0.224</v>
      </c>
      <c r="AC30" s="148">
        <v>86</v>
      </c>
      <c r="AD30" s="148">
        <v>13</v>
      </c>
      <c r="AE30" s="146">
        <v>19.8</v>
      </c>
      <c r="AF30" s="280">
        <v>600</v>
      </c>
      <c r="AG30" s="273">
        <v>0.254</v>
      </c>
      <c r="AH30" s="145"/>
      <c r="AI30" s="145"/>
    </row>
    <row r="31" spans="1:35">
      <c r="A31" s="266" t="s">
        <v>75</v>
      </c>
      <c r="B31" s="266" t="s">
        <v>241</v>
      </c>
      <c r="C31" s="266" t="s">
        <v>319</v>
      </c>
      <c r="D31" s="267">
        <v>3593</v>
      </c>
      <c r="E31" s="267">
        <v>268</v>
      </c>
      <c r="F31" s="267" t="s">
        <v>419</v>
      </c>
      <c r="G31" s="268">
        <v>391</v>
      </c>
      <c r="H31" s="145">
        <v>1</v>
      </c>
      <c r="I31" s="148">
        <v>0.1</v>
      </c>
      <c r="J31" s="146">
        <v>17</v>
      </c>
      <c r="K31" s="146">
        <v>1</v>
      </c>
      <c r="L31" s="272">
        <v>16.8</v>
      </c>
      <c r="M31" s="270">
        <v>0.4</v>
      </c>
      <c r="N31" s="145" t="s">
        <v>192</v>
      </c>
      <c r="O31" s="272">
        <v>4.68</v>
      </c>
      <c r="P31" s="145">
        <v>3</v>
      </c>
      <c r="Q31" s="269">
        <v>26</v>
      </c>
      <c r="R31" s="148">
        <v>146</v>
      </c>
      <c r="S31" s="273">
        <v>1</v>
      </c>
      <c r="T31" s="147">
        <v>0.14099999999999999</v>
      </c>
      <c r="U31" s="273">
        <v>0.19400000000000001</v>
      </c>
      <c r="V31" s="146">
        <v>11993</v>
      </c>
      <c r="W31" s="272">
        <v>1.537563579</v>
      </c>
      <c r="X31" s="272">
        <v>5.13</v>
      </c>
      <c r="Y31" s="272">
        <v>2.21</v>
      </c>
      <c r="Z31" s="269">
        <v>4</v>
      </c>
      <c r="AA31" s="148">
        <v>10</v>
      </c>
      <c r="AB31" s="273">
        <v>0.109</v>
      </c>
      <c r="AC31" s="148">
        <v>56</v>
      </c>
      <c r="AD31" s="148">
        <v>7</v>
      </c>
      <c r="AE31" s="146">
        <v>9.3000000000000007</v>
      </c>
      <c r="AF31" s="280">
        <v>105</v>
      </c>
      <c r="AG31" s="273">
        <v>0.36</v>
      </c>
      <c r="AH31" s="145"/>
      <c r="AI31" s="145"/>
    </row>
    <row r="32" spans="1:35">
      <c r="A32" s="266" t="s">
        <v>76</v>
      </c>
      <c r="B32" s="266" t="s">
        <v>241</v>
      </c>
      <c r="C32" s="266" t="s">
        <v>245</v>
      </c>
      <c r="D32" s="267">
        <v>3341</v>
      </c>
      <c r="E32" s="267">
        <v>308</v>
      </c>
      <c r="F32" s="267" t="s">
        <v>419</v>
      </c>
      <c r="G32" s="268">
        <v>369</v>
      </c>
      <c r="H32" s="145">
        <v>3</v>
      </c>
      <c r="I32" s="148">
        <v>0.1</v>
      </c>
      <c r="J32" s="146">
        <v>30</v>
      </c>
      <c r="K32" s="146">
        <v>1.5</v>
      </c>
      <c r="L32" s="272">
        <v>12.6</v>
      </c>
      <c r="M32" s="270">
        <v>0.3</v>
      </c>
      <c r="N32" s="145" t="s">
        <v>427</v>
      </c>
      <c r="O32" s="272">
        <v>2.54</v>
      </c>
      <c r="P32" s="145">
        <v>2</v>
      </c>
      <c r="Q32" s="269">
        <v>2</v>
      </c>
      <c r="R32" s="148">
        <v>64</v>
      </c>
      <c r="S32" s="273">
        <v>0.64</v>
      </c>
      <c r="T32" s="147">
        <v>0.17100000000000001</v>
      </c>
      <c r="U32" s="273">
        <v>0.16600000000000001</v>
      </c>
      <c r="V32" s="146">
        <v>8960</v>
      </c>
      <c r="W32" s="272">
        <v>1.0369419639999999</v>
      </c>
      <c r="X32" s="272">
        <v>2.78</v>
      </c>
      <c r="Y32" s="272">
        <v>1.38</v>
      </c>
      <c r="Z32" s="269">
        <v>2</v>
      </c>
      <c r="AA32" s="148">
        <v>16</v>
      </c>
      <c r="AB32" s="273">
        <v>0.11</v>
      </c>
      <c r="AC32" s="148">
        <v>8</v>
      </c>
      <c r="AD32" s="148">
        <v>10</v>
      </c>
      <c r="AE32" s="146">
        <v>1.9</v>
      </c>
      <c r="AF32" s="280">
        <v>94</v>
      </c>
      <c r="AG32" s="273">
        <v>6.4000000000000001E-2</v>
      </c>
      <c r="AH32" s="145"/>
      <c r="AI32" s="145"/>
    </row>
    <row r="33" spans="1:35">
      <c r="A33" s="266" t="s">
        <v>77</v>
      </c>
      <c r="B33" s="266" t="s">
        <v>241</v>
      </c>
      <c r="C33" s="266" t="s">
        <v>319</v>
      </c>
      <c r="D33" s="267">
        <v>2979</v>
      </c>
      <c r="E33" s="267">
        <v>351</v>
      </c>
      <c r="F33" s="267" t="s">
        <v>419</v>
      </c>
      <c r="G33" s="268">
        <v>332</v>
      </c>
      <c r="H33" s="145">
        <v>2</v>
      </c>
      <c r="I33" s="148">
        <v>0.1</v>
      </c>
      <c r="J33" s="146">
        <v>43</v>
      </c>
      <c r="K33" s="146">
        <v>0</v>
      </c>
      <c r="L33" s="272">
        <v>25.2</v>
      </c>
      <c r="M33" s="270">
        <v>0.5</v>
      </c>
      <c r="N33" s="145" t="s">
        <v>192</v>
      </c>
      <c r="O33" s="272">
        <v>4.3600000000000003</v>
      </c>
      <c r="P33" s="145">
        <v>18</v>
      </c>
      <c r="Q33" s="269">
        <v>4</v>
      </c>
      <c r="R33" s="148">
        <v>90</v>
      </c>
      <c r="S33" s="273">
        <v>0.94599999999999995</v>
      </c>
      <c r="T33" s="147">
        <v>0.2</v>
      </c>
      <c r="U33" s="273">
        <v>0.19</v>
      </c>
      <c r="V33" s="146">
        <v>7664</v>
      </c>
      <c r="W33" s="272">
        <v>1.673799582</v>
      </c>
      <c r="X33" s="272">
        <v>4.3099999999999996</v>
      </c>
      <c r="Y33" s="272">
        <v>1.89</v>
      </c>
      <c r="Z33" s="269">
        <v>3</v>
      </c>
      <c r="AA33" s="148">
        <v>7</v>
      </c>
      <c r="AB33" s="273">
        <v>0</v>
      </c>
      <c r="AC33" s="148">
        <v>54</v>
      </c>
      <c r="AD33" s="148">
        <v>3</v>
      </c>
      <c r="AE33" s="146">
        <v>9.4</v>
      </c>
      <c r="AF33" s="280">
        <v>74</v>
      </c>
      <c r="AG33" s="273">
        <v>0.77</v>
      </c>
      <c r="AH33" s="145"/>
      <c r="AI33" s="145"/>
    </row>
    <row r="34" spans="1:35">
      <c r="A34" s="266" t="s">
        <v>78</v>
      </c>
      <c r="B34" s="266" t="s">
        <v>241</v>
      </c>
      <c r="C34" s="266" t="s">
        <v>319</v>
      </c>
      <c r="D34" s="267">
        <v>1443</v>
      </c>
      <c r="E34" s="267">
        <v>128</v>
      </c>
      <c r="F34" s="267" t="s">
        <v>419</v>
      </c>
      <c r="G34" s="268">
        <v>244</v>
      </c>
      <c r="H34" s="145">
        <v>1</v>
      </c>
      <c r="I34" s="148">
        <v>0.1</v>
      </c>
      <c r="J34" s="146">
        <v>19</v>
      </c>
      <c r="K34" s="146">
        <v>0</v>
      </c>
      <c r="L34" s="272">
        <v>16.8</v>
      </c>
      <c r="M34" s="270">
        <v>0.4</v>
      </c>
      <c r="N34" s="145" t="s">
        <v>192</v>
      </c>
      <c r="O34" s="272">
        <v>0</v>
      </c>
      <c r="P34" s="145">
        <v>9</v>
      </c>
      <c r="Q34" s="269">
        <v>10</v>
      </c>
      <c r="R34" s="148">
        <v>90</v>
      </c>
      <c r="S34" s="273">
        <v>1</v>
      </c>
      <c r="T34" s="147">
        <v>0.218</v>
      </c>
      <c r="U34" s="273">
        <v>0.41199999999999998</v>
      </c>
      <c r="V34" s="146">
        <v>8179</v>
      </c>
      <c r="W34" s="272">
        <v>1.901332681</v>
      </c>
      <c r="X34" s="272">
        <v>10.78</v>
      </c>
      <c r="Y34" s="272">
        <v>7.48</v>
      </c>
      <c r="Z34" s="269">
        <v>3</v>
      </c>
      <c r="AA34" s="148">
        <v>12</v>
      </c>
      <c r="AB34" s="273">
        <v>0.16900000000000001</v>
      </c>
      <c r="AC34" s="148">
        <v>47</v>
      </c>
      <c r="AD34" s="148">
        <v>6</v>
      </c>
      <c r="AE34" s="146">
        <v>33.6</v>
      </c>
      <c r="AF34" s="280">
        <v>70</v>
      </c>
      <c r="AG34" s="273">
        <v>0.66700000000000004</v>
      </c>
      <c r="AH34" s="145"/>
      <c r="AI34" s="145"/>
    </row>
    <row r="35" spans="1:35">
      <c r="A35" s="266" t="s">
        <v>79</v>
      </c>
      <c r="B35" s="266" t="s">
        <v>241</v>
      </c>
      <c r="C35" s="266" t="s">
        <v>318</v>
      </c>
      <c r="D35" s="267">
        <v>8266</v>
      </c>
      <c r="E35" s="267">
        <v>816</v>
      </c>
      <c r="F35" s="267" t="s">
        <v>425</v>
      </c>
      <c r="G35" s="268">
        <v>1155</v>
      </c>
      <c r="H35" s="145">
        <v>2</v>
      </c>
      <c r="I35" s="148">
        <v>0.1</v>
      </c>
      <c r="J35" s="146">
        <v>10</v>
      </c>
      <c r="K35" s="146">
        <v>4</v>
      </c>
      <c r="L35" s="272">
        <v>35.700000000000003</v>
      </c>
      <c r="M35" s="270">
        <v>0.4</v>
      </c>
      <c r="N35" s="145" t="s">
        <v>420</v>
      </c>
      <c r="O35" s="272">
        <v>0</v>
      </c>
      <c r="P35" s="145">
        <v>10</v>
      </c>
      <c r="Q35" s="269">
        <v>15</v>
      </c>
      <c r="R35" s="148">
        <v>262</v>
      </c>
      <c r="S35" s="273">
        <v>0.95199999999999996</v>
      </c>
      <c r="T35" s="147">
        <v>0.05</v>
      </c>
      <c r="U35" s="273">
        <v>0.09</v>
      </c>
      <c r="V35" s="146">
        <v>16386</v>
      </c>
      <c r="W35" s="272">
        <v>2.1792994019999998</v>
      </c>
      <c r="X35" s="272">
        <v>4.32</v>
      </c>
      <c r="Y35" s="272">
        <v>3.75</v>
      </c>
      <c r="Z35" s="269">
        <v>3</v>
      </c>
      <c r="AA35" s="148">
        <v>9</v>
      </c>
      <c r="AB35" s="273">
        <v>0</v>
      </c>
      <c r="AC35" s="148">
        <v>73</v>
      </c>
      <c r="AD35" s="148">
        <v>14</v>
      </c>
      <c r="AE35" s="146">
        <v>4.3</v>
      </c>
      <c r="AF35" s="280">
        <v>401</v>
      </c>
      <c r="AG35" s="273">
        <v>0.32</v>
      </c>
      <c r="AH35" s="145"/>
      <c r="AI35" s="145"/>
    </row>
    <row r="36" spans="1:35">
      <c r="A36" s="266" t="s">
        <v>80</v>
      </c>
      <c r="B36" s="266" t="s">
        <v>241</v>
      </c>
      <c r="C36" s="266" t="s">
        <v>319</v>
      </c>
      <c r="D36" s="267">
        <v>6939</v>
      </c>
      <c r="E36" s="267">
        <v>571</v>
      </c>
      <c r="F36" s="267" t="s">
        <v>425</v>
      </c>
      <c r="G36" s="268">
        <v>747</v>
      </c>
      <c r="H36" s="145">
        <v>2</v>
      </c>
      <c r="I36" s="148">
        <v>0.1</v>
      </c>
      <c r="J36" s="146">
        <v>26.5</v>
      </c>
      <c r="K36" s="146">
        <v>2</v>
      </c>
      <c r="L36" s="272">
        <v>48.72</v>
      </c>
      <c r="M36" s="270">
        <v>0.8</v>
      </c>
      <c r="N36" s="145" t="s">
        <v>194</v>
      </c>
      <c r="O36" s="272">
        <v>3.27</v>
      </c>
      <c r="P36" s="145">
        <v>6</v>
      </c>
      <c r="Q36" s="269">
        <v>5</v>
      </c>
      <c r="R36" s="148">
        <v>160</v>
      </c>
      <c r="S36" s="273">
        <v>7.1999999999999995E-2</v>
      </c>
      <c r="T36" s="147">
        <v>0.104</v>
      </c>
      <c r="U36" s="273">
        <v>0.11600000000000001</v>
      </c>
      <c r="V36" s="146">
        <v>15281</v>
      </c>
      <c r="W36" s="272">
        <v>2.1602643810000002</v>
      </c>
      <c r="X36" s="272">
        <v>4.76</v>
      </c>
      <c r="Y36" s="272">
        <v>0</v>
      </c>
      <c r="Z36" s="269">
        <v>4</v>
      </c>
      <c r="AA36" s="148">
        <v>11</v>
      </c>
      <c r="AB36" s="273">
        <v>0.108</v>
      </c>
      <c r="AC36" s="148">
        <v>17</v>
      </c>
      <c r="AD36" s="148">
        <v>7</v>
      </c>
      <c r="AE36" s="146">
        <v>1.4</v>
      </c>
      <c r="AF36" s="280">
        <v>481</v>
      </c>
      <c r="AG36" s="273">
        <v>0.159</v>
      </c>
      <c r="AH36" s="145"/>
      <c r="AI36" s="145"/>
    </row>
    <row r="37" spans="1:35">
      <c r="A37" s="266" t="s">
        <v>81</v>
      </c>
      <c r="B37" s="266" t="s">
        <v>241</v>
      </c>
      <c r="C37" s="266" t="s">
        <v>320</v>
      </c>
      <c r="D37" s="267">
        <v>17115</v>
      </c>
      <c r="E37" s="267">
        <v>1587</v>
      </c>
      <c r="F37" s="267" t="s">
        <v>421</v>
      </c>
      <c r="G37" s="268">
        <v>2951</v>
      </c>
      <c r="H37" s="145">
        <v>10</v>
      </c>
      <c r="I37" s="148">
        <v>0.1</v>
      </c>
      <c r="J37" s="146">
        <v>13</v>
      </c>
      <c r="K37" s="146">
        <v>1.2</v>
      </c>
      <c r="L37" s="272">
        <v>245.7</v>
      </c>
      <c r="M37" s="270">
        <v>0.8</v>
      </c>
      <c r="N37" s="145" t="s">
        <v>194</v>
      </c>
      <c r="O37" s="272">
        <v>3.62</v>
      </c>
      <c r="P37" s="145">
        <v>3</v>
      </c>
      <c r="Q37" s="269">
        <v>7</v>
      </c>
      <c r="R37" s="148">
        <v>1050</v>
      </c>
      <c r="S37" s="273">
        <v>0.57099999999999995</v>
      </c>
      <c r="T37" s="147">
        <v>0.18</v>
      </c>
      <c r="U37" s="273">
        <v>0.13100000000000001</v>
      </c>
      <c r="V37" s="146">
        <v>54725</v>
      </c>
      <c r="W37" s="272">
        <v>1.927930562</v>
      </c>
      <c r="X37" s="272">
        <v>6.16</v>
      </c>
      <c r="Y37" s="272">
        <v>2.31</v>
      </c>
      <c r="Z37" s="269">
        <v>6</v>
      </c>
      <c r="AA37" s="148">
        <v>49</v>
      </c>
      <c r="AB37" s="273">
        <v>0.17199999999999999</v>
      </c>
      <c r="AC37" s="148">
        <v>143</v>
      </c>
      <c r="AD37" s="148">
        <v>15</v>
      </c>
      <c r="AE37" s="146">
        <v>1.7</v>
      </c>
      <c r="AF37" s="280">
        <v>123</v>
      </c>
      <c r="AG37" s="273">
        <v>0.18099999999999999</v>
      </c>
      <c r="AH37" s="145"/>
      <c r="AI37" s="145"/>
    </row>
    <row r="38" spans="1:35">
      <c r="A38" s="266" t="s">
        <v>211</v>
      </c>
      <c r="B38" s="266" t="s">
        <v>244</v>
      </c>
      <c r="C38" s="266" t="s">
        <v>318</v>
      </c>
      <c r="D38" s="267"/>
      <c r="E38" s="267"/>
      <c r="F38" s="267"/>
      <c r="G38" s="268">
        <v>12454</v>
      </c>
      <c r="H38" s="145">
        <v>78</v>
      </c>
      <c r="I38" s="148">
        <v>0</v>
      </c>
      <c r="J38" s="146">
        <v>0</v>
      </c>
      <c r="K38" s="146">
        <v>737.1</v>
      </c>
      <c r="L38" s="272">
        <v>4514</v>
      </c>
      <c r="M38" s="270">
        <v>1</v>
      </c>
      <c r="N38" s="145" t="s">
        <v>194</v>
      </c>
      <c r="O38" s="272">
        <v>0</v>
      </c>
      <c r="P38" s="145">
        <v>0</v>
      </c>
      <c r="Q38" s="291">
        <v>1</v>
      </c>
      <c r="R38" s="148">
        <v>5870</v>
      </c>
      <c r="S38" s="273"/>
      <c r="T38" s="147"/>
      <c r="U38" s="277">
        <v>0</v>
      </c>
      <c r="V38" s="146">
        <v>999619</v>
      </c>
      <c r="W38" s="272">
        <v>0.38551588199999998</v>
      </c>
      <c r="X38" s="272">
        <v>11.14</v>
      </c>
      <c r="Y38" s="272">
        <v>9</v>
      </c>
      <c r="Z38" s="269">
        <v>6</v>
      </c>
      <c r="AA38" s="148">
        <v>59</v>
      </c>
      <c r="AB38" s="273">
        <v>2.57</v>
      </c>
      <c r="AC38" s="148">
        <v>96</v>
      </c>
      <c r="AD38" s="148"/>
      <c r="AE38" s="146"/>
      <c r="AF38" s="280"/>
      <c r="AG38" s="273">
        <v>0</v>
      </c>
      <c r="AH38" s="145"/>
      <c r="AI38" s="145"/>
    </row>
    <row r="39" spans="1:35">
      <c r="A39" s="266" t="s">
        <v>131</v>
      </c>
      <c r="B39" s="266" t="s">
        <v>250</v>
      </c>
      <c r="C39" s="266" t="s">
        <v>318</v>
      </c>
      <c r="D39" s="267">
        <v>624</v>
      </c>
      <c r="E39" s="267">
        <v>541</v>
      </c>
      <c r="F39" s="267" t="s">
        <v>425</v>
      </c>
      <c r="G39" s="268">
        <v>262</v>
      </c>
      <c r="H39" s="145">
        <v>1</v>
      </c>
      <c r="I39" s="148">
        <v>7.2</v>
      </c>
      <c r="J39" s="146">
        <v>2</v>
      </c>
      <c r="K39" s="146">
        <v>0</v>
      </c>
      <c r="L39" s="272">
        <v>23.4</v>
      </c>
      <c r="M39" s="270">
        <v>0.4</v>
      </c>
      <c r="N39" s="145" t="s">
        <v>194</v>
      </c>
      <c r="O39" s="272">
        <v>0</v>
      </c>
      <c r="P39" s="145">
        <v>1.95</v>
      </c>
      <c r="Q39" s="269">
        <v>1</v>
      </c>
      <c r="R39" s="148">
        <v>138</v>
      </c>
      <c r="S39" s="273"/>
      <c r="T39" s="147"/>
      <c r="U39" s="273">
        <v>0.21</v>
      </c>
      <c r="V39" s="146">
        <v>7320</v>
      </c>
      <c r="W39" s="272">
        <v>0.813114754</v>
      </c>
      <c r="X39" s="272">
        <v>9.5399999999999991</v>
      </c>
      <c r="Y39" s="272">
        <v>18.5</v>
      </c>
      <c r="Z39" s="269">
        <v>5</v>
      </c>
      <c r="AA39" s="148">
        <v>18.8</v>
      </c>
      <c r="AB39" s="273">
        <v>0.42</v>
      </c>
      <c r="AC39" s="148">
        <v>13</v>
      </c>
      <c r="AD39" s="148"/>
      <c r="AE39" s="146">
        <v>8</v>
      </c>
      <c r="AF39" s="280"/>
      <c r="AG39" s="273">
        <v>0.36</v>
      </c>
      <c r="AH39" s="145"/>
      <c r="AI39" s="145"/>
    </row>
    <row r="40" spans="1:35">
      <c r="A40" s="266" t="s">
        <v>130</v>
      </c>
      <c r="B40" s="266" t="s">
        <v>250</v>
      </c>
      <c r="C40" s="266" t="s">
        <v>318</v>
      </c>
      <c r="D40" s="267">
        <v>635</v>
      </c>
      <c r="E40" s="267">
        <v>635</v>
      </c>
      <c r="F40" s="267" t="s">
        <v>425</v>
      </c>
      <c r="G40" s="268">
        <v>222</v>
      </c>
      <c r="H40" s="145">
        <v>1</v>
      </c>
      <c r="I40" s="148">
        <v>0.1</v>
      </c>
      <c r="J40" s="146">
        <v>6</v>
      </c>
      <c r="K40" s="146">
        <v>0</v>
      </c>
      <c r="L40" s="272">
        <v>18.899999999999999</v>
      </c>
      <c r="M40" s="270">
        <v>0.45</v>
      </c>
      <c r="N40" s="145" t="s">
        <v>194</v>
      </c>
      <c r="O40" s="272">
        <v>11.38</v>
      </c>
      <c r="P40" s="145">
        <v>4</v>
      </c>
      <c r="Q40" s="269">
        <v>3</v>
      </c>
      <c r="R40" s="148">
        <v>135</v>
      </c>
      <c r="S40" s="273">
        <v>0.22500000000000001</v>
      </c>
      <c r="T40" s="147">
        <v>3.1E-2</v>
      </c>
      <c r="U40" s="273">
        <v>5.6000000000000001E-2</v>
      </c>
      <c r="V40" s="146">
        <v>8264</v>
      </c>
      <c r="W40" s="272">
        <v>0.54513552799999998</v>
      </c>
      <c r="X40" s="272">
        <v>7.09</v>
      </c>
      <c r="Y40" s="272">
        <v>6.62</v>
      </c>
      <c r="Z40" s="269">
        <v>4</v>
      </c>
      <c r="AA40" s="148">
        <v>21</v>
      </c>
      <c r="AB40" s="273">
        <v>0.35</v>
      </c>
      <c r="AC40" s="148">
        <v>33</v>
      </c>
      <c r="AD40" s="148">
        <v>2</v>
      </c>
      <c r="AE40" s="146">
        <v>5.2</v>
      </c>
      <c r="AF40" s="280" t="s">
        <v>431</v>
      </c>
      <c r="AG40" s="273">
        <v>0.69</v>
      </c>
      <c r="AH40" s="145"/>
      <c r="AI40" s="145"/>
    </row>
    <row r="41" spans="1:35">
      <c r="A41" s="266" t="s">
        <v>213</v>
      </c>
      <c r="B41" s="266" t="s">
        <v>250</v>
      </c>
      <c r="C41" s="266" t="s">
        <v>318</v>
      </c>
      <c r="D41" s="267">
        <v>1386</v>
      </c>
      <c r="E41" s="267">
        <v>1263</v>
      </c>
      <c r="F41" s="267" t="s">
        <v>421</v>
      </c>
      <c r="G41" s="268"/>
      <c r="H41" s="145">
        <v>1</v>
      </c>
      <c r="I41" s="148">
        <v>9</v>
      </c>
      <c r="J41" s="146">
        <v>16</v>
      </c>
      <c r="K41" s="146">
        <v>0</v>
      </c>
      <c r="L41" s="272" t="s">
        <v>291</v>
      </c>
      <c r="M41" s="270">
        <v>0.5</v>
      </c>
      <c r="N41" s="145" t="s">
        <v>194</v>
      </c>
      <c r="O41" s="272">
        <v>10.82</v>
      </c>
      <c r="P41" s="145">
        <v>1.74</v>
      </c>
      <c r="Q41" s="269">
        <v>0</v>
      </c>
      <c r="R41" s="148">
        <v>190</v>
      </c>
      <c r="S41" s="273">
        <v>0.79600000000000004</v>
      </c>
      <c r="T41" s="147"/>
      <c r="U41" s="273">
        <v>0.16</v>
      </c>
      <c r="V41" s="146">
        <v>7347</v>
      </c>
      <c r="W41" s="272">
        <v>0.15312372399999999</v>
      </c>
      <c r="X41" s="272">
        <v>0.81</v>
      </c>
      <c r="Y41" s="272">
        <v>0</v>
      </c>
      <c r="Z41" s="269">
        <v>5</v>
      </c>
      <c r="AA41" s="148">
        <v>50</v>
      </c>
      <c r="AB41" s="277">
        <v>0</v>
      </c>
      <c r="AC41" s="148">
        <v>1</v>
      </c>
      <c r="AD41" s="148"/>
      <c r="AE41" s="146"/>
      <c r="AF41" s="280"/>
      <c r="AG41" s="273">
        <v>0</v>
      </c>
      <c r="AH41" s="145"/>
      <c r="AI41" s="145"/>
    </row>
    <row r="42" spans="1:35">
      <c r="A42" s="266" t="s">
        <v>214</v>
      </c>
      <c r="B42" s="266" t="s">
        <v>241</v>
      </c>
      <c r="C42" s="266" t="s">
        <v>245</v>
      </c>
      <c r="D42" s="267">
        <v>2238</v>
      </c>
      <c r="E42" s="267">
        <v>281</v>
      </c>
      <c r="F42" s="267" t="s">
        <v>419</v>
      </c>
      <c r="G42" s="268">
        <v>317</v>
      </c>
      <c r="H42" s="145">
        <v>3</v>
      </c>
      <c r="I42" s="148">
        <v>0</v>
      </c>
      <c r="J42" s="146">
        <v>16</v>
      </c>
      <c r="K42" s="146">
        <v>2</v>
      </c>
      <c r="L42" s="272">
        <v>10.5</v>
      </c>
      <c r="M42" s="270">
        <v>0.05</v>
      </c>
      <c r="N42" s="145" t="s">
        <v>427</v>
      </c>
      <c r="O42" s="272">
        <v>3.22</v>
      </c>
      <c r="P42" s="145">
        <v>4</v>
      </c>
      <c r="Q42" s="269">
        <v>4</v>
      </c>
      <c r="R42" s="148">
        <v>170</v>
      </c>
      <c r="S42" s="273">
        <v>0.94599999999999995</v>
      </c>
      <c r="T42" s="147">
        <v>0.127</v>
      </c>
      <c r="U42" s="273">
        <v>0.127</v>
      </c>
      <c r="V42" s="146">
        <v>5722</v>
      </c>
      <c r="W42" s="272">
        <v>1.724571828</v>
      </c>
      <c r="X42" s="272">
        <v>4.41</v>
      </c>
      <c r="Y42" s="272">
        <v>3.6</v>
      </c>
      <c r="Z42" s="269">
        <v>4</v>
      </c>
      <c r="AA42" s="148">
        <v>8</v>
      </c>
      <c r="AB42" s="273">
        <v>0.14199999999999999</v>
      </c>
      <c r="AC42" s="148">
        <v>6</v>
      </c>
      <c r="AD42" s="148">
        <v>6</v>
      </c>
      <c r="AE42" s="146">
        <v>1.1000000000000001</v>
      </c>
      <c r="AF42" s="280">
        <v>0</v>
      </c>
      <c r="AG42" s="273">
        <v>6.2E-2</v>
      </c>
      <c r="AH42" s="145"/>
      <c r="AI42" s="145"/>
    </row>
    <row r="43" spans="1:35">
      <c r="A43" s="266" t="s">
        <v>83</v>
      </c>
      <c r="B43" s="266" t="s">
        <v>241</v>
      </c>
      <c r="C43" s="266" t="s">
        <v>245</v>
      </c>
      <c r="D43" s="267">
        <v>1091</v>
      </c>
      <c r="E43" s="267">
        <v>141</v>
      </c>
      <c r="F43" s="267" t="s">
        <v>419</v>
      </c>
      <c r="G43" s="268">
        <v>1786</v>
      </c>
      <c r="H43" s="145">
        <v>2</v>
      </c>
      <c r="I43" s="148">
        <v>0</v>
      </c>
      <c r="J43" s="146">
        <v>12</v>
      </c>
      <c r="K43" s="146">
        <v>3</v>
      </c>
      <c r="L43" s="272">
        <v>42</v>
      </c>
      <c r="M43" s="270">
        <v>0.15</v>
      </c>
      <c r="N43" s="145" t="s">
        <v>432</v>
      </c>
      <c r="O43" s="272">
        <v>0</v>
      </c>
      <c r="P43" s="145">
        <v>0</v>
      </c>
      <c r="Q43" s="269">
        <v>2</v>
      </c>
      <c r="R43" s="148">
        <v>140</v>
      </c>
      <c r="S43" s="273">
        <v>0.69199999999999995</v>
      </c>
      <c r="T43" s="147">
        <v>9.6000000000000002E-2</v>
      </c>
      <c r="U43" s="273">
        <v>0.10100000000000001</v>
      </c>
      <c r="V43" s="146">
        <v>4977</v>
      </c>
      <c r="W43" s="272">
        <v>1.022302592</v>
      </c>
      <c r="X43" s="272">
        <v>4.66</v>
      </c>
      <c r="Y43" s="272">
        <v>2.75</v>
      </c>
      <c r="Z43" s="269">
        <v>3</v>
      </c>
      <c r="AA43" s="148">
        <v>6</v>
      </c>
      <c r="AB43" s="273">
        <v>1.637</v>
      </c>
      <c r="AC43" s="148">
        <v>4</v>
      </c>
      <c r="AD43" s="148">
        <v>0</v>
      </c>
      <c r="AE43" s="146">
        <v>0.7</v>
      </c>
      <c r="AF43" s="280">
        <v>82</v>
      </c>
      <c r="AG43" s="273">
        <v>5.7000000000000002E-2</v>
      </c>
      <c r="AH43" s="145"/>
      <c r="AI43" s="145"/>
    </row>
    <row r="44" spans="1:35">
      <c r="A44" s="266" t="s">
        <v>85</v>
      </c>
      <c r="B44" s="266" t="s">
        <v>241</v>
      </c>
      <c r="C44" s="266" t="s">
        <v>245</v>
      </c>
      <c r="D44" s="267">
        <v>1763</v>
      </c>
      <c r="E44" s="267">
        <v>165</v>
      </c>
      <c r="F44" s="267" t="s">
        <v>419</v>
      </c>
      <c r="G44" s="268">
        <v>392</v>
      </c>
      <c r="H44" s="145">
        <v>3</v>
      </c>
      <c r="I44" s="148">
        <v>0</v>
      </c>
      <c r="J44" s="146">
        <v>14.5</v>
      </c>
      <c r="K44" s="146">
        <v>3</v>
      </c>
      <c r="L44" s="272">
        <v>13.44</v>
      </c>
      <c r="M44" s="270">
        <v>0.2</v>
      </c>
      <c r="N44" s="145" t="s">
        <v>427</v>
      </c>
      <c r="O44" s="272">
        <v>7.21</v>
      </c>
      <c r="P44" s="145">
        <v>1</v>
      </c>
      <c r="Q44" s="269">
        <v>7</v>
      </c>
      <c r="R44" s="148">
        <v>113</v>
      </c>
      <c r="S44" s="273">
        <v>0.54</v>
      </c>
      <c r="T44" s="147">
        <v>0.52300000000000002</v>
      </c>
      <c r="U44" s="273">
        <v>0.33500000000000002</v>
      </c>
      <c r="V44" s="146">
        <v>7420</v>
      </c>
      <c r="W44" s="272">
        <v>2.3710242589999999</v>
      </c>
      <c r="X44" s="272">
        <v>9.98</v>
      </c>
      <c r="Y44" s="272">
        <v>5.79</v>
      </c>
      <c r="Z44" s="269">
        <v>4</v>
      </c>
      <c r="AA44" s="148">
        <v>8</v>
      </c>
      <c r="AB44" s="273">
        <v>0.222</v>
      </c>
      <c r="AC44" s="148">
        <v>19</v>
      </c>
      <c r="AD44" s="148">
        <v>6</v>
      </c>
      <c r="AE44" s="146">
        <v>7.9</v>
      </c>
      <c r="AF44" s="280">
        <v>9</v>
      </c>
      <c r="AG44" s="273">
        <v>0.41599999999999998</v>
      </c>
      <c r="AH44" s="145"/>
      <c r="AI44" s="145"/>
    </row>
    <row r="45" spans="1:35">
      <c r="A45" s="266" t="s">
        <v>110</v>
      </c>
      <c r="B45" s="266" t="s">
        <v>241</v>
      </c>
      <c r="C45" s="266" t="s">
        <v>321</v>
      </c>
      <c r="D45" s="267">
        <v>950</v>
      </c>
      <c r="E45" s="267">
        <v>64</v>
      </c>
      <c r="F45" s="267" t="s">
        <v>430</v>
      </c>
      <c r="G45" s="268">
        <v>375</v>
      </c>
      <c r="H45" s="145">
        <v>2</v>
      </c>
      <c r="I45" s="148">
        <v>0.1</v>
      </c>
      <c r="J45" s="146">
        <v>9.5</v>
      </c>
      <c r="K45" s="146">
        <v>2</v>
      </c>
      <c r="L45" s="272">
        <v>4.2</v>
      </c>
      <c r="M45" s="270">
        <v>0.3</v>
      </c>
      <c r="N45" s="145" t="s">
        <v>253</v>
      </c>
      <c r="O45" s="272">
        <v>0</v>
      </c>
      <c r="P45" s="145">
        <v>6</v>
      </c>
      <c r="Q45" s="269">
        <v>30</v>
      </c>
      <c r="R45" s="148">
        <v>41</v>
      </c>
      <c r="S45" s="273">
        <v>0.746</v>
      </c>
      <c r="T45" s="147">
        <v>0.28100000000000003</v>
      </c>
      <c r="U45" s="273">
        <v>0.11799999999999999</v>
      </c>
      <c r="V45" s="146">
        <v>3946</v>
      </c>
      <c r="W45" s="272">
        <v>0.35732387199999999</v>
      </c>
      <c r="X45" s="272">
        <v>1.48</v>
      </c>
      <c r="Y45" s="272">
        <v>3.16</v>
      </c>
      <c r="Z45" s="269">
        <v>2</v>
      </c>
      <c r="AA45" s="148">
        <v>8</v>
      </c>
      <c r="AB45" s="273">
        <v>0.39500000000000002</v>
      </c>
      <c r="AC45" s="148">
        <v>60</v>
      </c>
      <c r="AD45" s="148">
        <v>4</v>
      </c>
      <c r="AE45" s="146">
        <v>84.4</v>
      </c>
      <c r="AF45" s="280">
        <v>120</v>
      </c>
      <c r="AG45" s="273">
        <v>0.875</v>
      </c>
      <c r="AH45" s="145"/>
      <c r="AI45" s="145"/>
    </row>
    <row r="46" spans="1:35">
      <c r="A46" s="266" t="s">
        <v>132</v>
      </c>
      <c r="B46" s="266" t="s">
        <v>244</v>
      </c>
      <c r="C46" s="266" t="s">
        <v>321</v>
      </c>
      <c r="D46" s="267">
        <v>15206</v>
      </c>
      <c r="E46" s="267">
        <v>840</v>
      </c>
      <c r="F46" s="267" t="s">
        <v>421</v>
      </c>
      <c r="G46" s="268">
        <v>3000</v>
      </c>
      <c r="H46" s="145">
        <v>18</v>
      </c>
      <c r="I46" s="148">
        <v>0.1</v>
      </c>
      <c r="J46" s="146">
        <v>13</v>
      </c>
      <c r="K46" s="146">
        <v>0.8</v>
      </c>
      <c r="L46" s="272">
        <v>495.6</v>
      </c>
      <c r="M46" s="270">
        <v>0.6</v>
      </c>
      <c r="N46" s="145" t="s">
        <v>194</v>
      </c>
      <c r="O46" s="272">
        <v>3.44</v>
      </c>
      <c r="P46" s="145">
        <v>2</v>
      </c>
      <c r="Q46" s="269">
        <v>12</v>
      </c>
      <c r="R46" s="148">
        <v>1301</v>
      </c>
      <c r="S46" s="273">
        <v>0.64200000000000002</v>
      </c>
      <c r="T46" s="147">
        <v>0.26800000000000002</v>
      </c>
      <c r="U46" s="273">
        <v>0.17299999999999999</v>
      </c>
      <c r="V46" s="146">
        <v>90893</v>
      </c>
      <c r="W46" s="272">
        <v>0.94</v>
      </c>
      <c r="X46" s="272">
        <v>2.4700000000000002</v>
      </c>
      <c r="Y46" s="272">
        <v>1.46</v>
      </c>
      <c r="Z46" s="269">
        <v>6</v>
      </c>
      <c r="AA46" s="148">
        <v>32</v>
      </c>
      <c r="AB46" s="273">
        <v>8.6999999999999994E-2</v>
      </c>
      <c r="AC46" s="148">
        <v>86</v>
      </c>
      <c r="AD46" s="148">
        <v>7</v>
      </c>
      <c r="AE46" s="146">
        <v>4.5</v>
      </c>
      <c r="AF46" s="280">
        <v>665</v>
      </c>
      <c r="AG46" s="273">
        <v>8.5999999999999993E-2</v>
      </c>
      <c r="AH46" s="145"/>
      <c r="AI46" s="145"/>
    </row>
    <row r="47" spans="1:35">
      <c r="A47" s="266" t="s">
        <v>111</v>
      </c>
      <c r="B47" s="266" t="s">
        <v>241</v>
      </c>
      <c r="C47" s="266" t="s">
        <v>321</v>
      </c>
      <c r="D47" s="267">
        <v>4927</v>
      </c>
      <c r="E47" s="267">
        <v>582</v>
      </c>
      <c r="F47" s="267" t="s">
        <v>419</v>
      </c>
      <c r="G47" s="268">
        <v>1358</v>
      </c>
      <c r="H47" s="145">
        <v>3</v>
      </c>
      <c r="I47" s="148">
        <v>0.1</v>
      </c>
      <c r="J47" s="146">
        <v>39</v>
      </c>
      <c r="K47" s="146">
        <v>3.5</v>
      </c>
      <c r="L47" s="272">
        <v>58.8</v>
      </c>
      <c r="M47" s="270">
        <v>0.8</v>
      </c>
      <c r="N47" s="145" t="s">
        <v>194</v>
      </c>
      <c r="O47" s="272">
        <v>5.17</v>
      </c>
      <c r="P47" s="145">
        <v>3</v>
      </c>
      <c r="Q47" s="269">
        <v>3</v>
      </c>
      <c r="R47" s="148">
        <v>235</v>
      </c>
      <c r="S47" s="273">
        <v>0.81499999999999995</v>
      </c>
      <c r="T47" s="147">
        <v>9.1999999999999998E-2</v>
      </c>
      <c r="U47" s="273">
        <v>0.17699999999999999</v>
      </c>
      <c r="V47" s="146">
        <v>13454</v>
      </c>
      <c r="W47" s="272">
        <v>1.557975323</v>
      </c>
      <c r="X47" s="272">
        <v>4.25</v>
      </c>
      <c r="Y47" s="272">
        <v>3.73</v>
      </c>
      <c r="Z47" s="269">
        <v>4</v>
      </c>
      <c r="AA47" s="148">
        <v>12</v>
      </c>
      <c r="AB47" s="273">
        <v>0.27600000000000002</v>
      </c>
      <c r="AC47" s="148">
        <v>98</v>
      </c>
      <c r="AD47" s="148">
        <v>10</v>
      </c>
      <c r="AE47" s="146">
        <v>13.4</v>
      </c>
      <c r="AF47" s="280">
        <v>684</v>
      </c>
      <c r="AG47" s="273">
        <v>0.27100000000000002</v>
      </c>
      <c r="AH47" s="145"/>
      <c r="AI47" s="145"/>
    </row>
    <row r="48" spans="1:35">
      <c r="A48" s="266" t="s">
        <v>89</v>
      </c>
      <c r="B48" s="266" t="s">
        <v>241</v>
      </c>
      <c r="C48" s="266" t="s">
        <v>245</v>
      </c>
      <c r="D48" s="267">
        <v>494</v>
      </c>
      <c r="E48" s="267">
        <v>80</v>
      </c>
      <c r="F48" s="267" t="s">
        <v>430</v>
      </c>
      <c r="G48" s="268">
        <v>112</v>
      </c>
      <c r="H48" s="145">
        <v>2</v>
      </c>
      <c r="I48" s="148">
        <v>0</v>
      </c>
      <c r="J48" s="146">
        <v>11</v>
      </c>
      <c r="K48" s="146">
        <v>0</v>
      </c>
      <c r="L48" s="272">
        <v>8.82</v>
      </c>
      <c r="M48" s="270">
        <v>0.12</v>
      </c>
      <c r="N48" s="145" t="s">
        <v>427</v>
      </c>
      <c r="O48" s="272">
        <v>16.190000000000001</v>
      </c>
      <c r="P48" s="145">
        <v>5</v>
      </c>
      <c r="Q48" s="269">
        <v>4</v>
      </c>
      <c r="R48" s="148">
        <v>40</v>
      </c>
      <c r="S48" s="273">
        <v>0.58899999999999997</v>
      </c>
      <c r="T48" s="147">
        <v>0.189</v>
      </c>
      <c r="U48" s="273">
        <v>0.23799999999999999</v>
      </c>
      <c r="V48" s="146">
        <v>5585</v>
      </c>
      <c r="W48" s="272">
        <v>1</v>
      </c>
      <c r="X48" s="272">
        <v>11.31</v>
      </c>
      <c r="Y48" s="272">
        <v>3.5</v>
      </c>
      <c r="Z48" s="269">
        <v>2</v>
      </c>
      <c r="AA48" s="148">
        <v>5</v>
      </c>
      <c r="AB48" s="273">
        <v>0.22700000000000001</v>
      </c>
      <c r="AC48" s="148">
        <v>4</v>
      </c>
      <c r="AD48" s="148">
        <v>6</v>
      </c>
      <c r="AE48" s="146">
        <v>2.5</v>
      </c>
      <c r="AF48" s="280">
        <v>20</v>
      </c>
      <c r="AG48" s="273">
        <v>5.5E-2</v>
      </c>
      <c r="AH48" s="145"/>
      <c r="AI48" s="145"/>
    </row>
    <row r="49" spans="1:35">
      <c r="A49" s="266" t="s">
        <v>113</v>
      </c>
      <c r="B49" s="266" t="s">
        <v>241</v>
      </c>
      <c r="C49" s="266" t="s">
        <v>321</v>
      </c>
      <c r="D49" s="267">
        <v>2119</v>
      </c>
      <c r="E49" s="267">
        <v>159</v>
      </c>
      <c r="F49" s="267" t="s">
        <v>419</v>
      </c>
      <c r="G49" s="268">
        <v>578</v>
      </c>
      <c r="H49" s="145">
        <v>1</v>
      </c>
      <c r="I49" s="148">
        <v>0</v>
      </c>
      <c r="J49" s="146">
        <v>12</v>
      </c>
      <c r="K49" s="146">
        <v>0</v>
      </c>
      <c r="L49" s="272">
        <v>12.6</v>
      </c>
      <c r="M49" s="270">
        <v>0.2</v>
      </c>
      <c r="N49" s="145" t="s">
        <v>420</v>
      </c>
      <c r="O49" s="272">
        <v>2.4</v>
      </c>
      <c r="P49" s="145">
        <v>1</v>
      </c>
      <c r="Q49" s="269">
        <v>3</v>
      </c>
      <c r="R49" s="148">
        <v>87</v>
      </c>
      <c r="S49" s="273">
        <v>0.75700000000000001</v>
      </c>
      <c r="T49" s="147">
        <v>0.23200000000000001</v>
      </c>
      <c r="U49" s="273">
        <v>0.13</v>
      </c>
      <c r="V49" s="146">
        <v>6496</v>
      </c>
      <c r="W49" s="272">
        <v>1.439039409</v>
      </c>
      <c r="X49" s="272">
        <v>4.41</v>
      </c>
      <c r="Y49" s="272">
        <v>1.86</v>
      </c>
      <c r="Z49" s="269">
        <v>3</v>
      </c>
      <c r="AA49" s="148">
        <v>6</v>
      </c>
      <c r="AB49" s="273">
        <v>0.27300000000000002</v>
      </c>
      <c r="AC49" s="148">
        <v>7</v>
      </c>
      <c r="AD49" s="148">
        <v>4</v>
      </c>
      <c r="AE49" s="146">
        <v>0</v>
      </c>
      <c r="AF49" s="280">
        <v>161</v>
      </c>
      <c r="AG49" s="273">
        <v>3.0000000000000001E-3</v>
      </c>
      <c r="AH49" s="145"/>
      <c r="AI49" s="145"/>
    </row>
    <row r="50" spans="1:35">
      <c r="A50" s="266" t="s">
        <v>215</v>
      </c>
      <c r="B50" s="266" t="s">
        <v>241</v>
      </c>
      <c r="C50" s="266" t="s">
        <v>318</v>
      </c>
      <c r="D50" s="267">
        <v>6695</v>
      </c>
      <c r="E50" s="267">
        <v>615</v>
      </c>
      <c r="F50" s="267" t="s">
        <v>425</v>
      </c>
      <c r="G50" s="268">
        <v>880</v>
      </c>
      <c r="H50" s="145">
        <v>3</v>
      </c>
      <c r="I50" s="148">
        <v>0.1</v>
      </c>
      <c r="J50" s="146">
        <v>10.5</v>
      </c>
      <c r="K50" s="146">
        <v>2</v>
      </c>
      <c r="L50" s="272">
        <v>63</v>
      </c>
      <c r="M50" s="270">
        <v>0.6</v>
      </c>
      <c r="N50" s="145" t="s">
        <v>192</v>
      </c>
      <c r="O50" s="272">
        <v>4.41</v>
      </c>
      <c r="P50" s="145">
        <v>2</v>
      </c>
      <c r="Q50" s="269">
        <v>9</v>
      </c>
      <c r="R50" s="148">
        <v>263</v>
      </c>
      <c r="S50" s="273">
        <v>-8.6999999999999994E-2</v>
      </c>
      <c r="T50" s="147">
        <v>0.122</v>
      </c>
      <c r="U50" s="273">
        <v>0.127</v>
      </c>
      <c r="V50" s="146">
        <v>18776</v>
      </c>
      <c r="W50" s="272">
        <v>2.2748189179999998</v>
      </c>
      <c r="X50" s="272">
        <v>6.38</v>
      </c>
      <c r="Y50" s="272">
        <v>2.2200000000000002</v>
      </c>
      <c r="Z50" s="269">
        <v>3</v>
      </c>
      <c r="AA50" s="148">
        <v>12</v>
      </c>
      <c r="AB50" s="273">
        <v>0.13100000000000001</v>
      </c>
      <c r="AC50" s="148">
        <v>145</v>
      </c>
      <c r="AD50" s="148">
        <v>11</v>
      </c>
      <c r="AE50" s="146">
        <v>5.7</v>
      </c>
      <c r="AF50" s="280">
        <v>41</v>
      </c>
      <c r="AG50" s="273">
        <v>0.248</v>
      </c>
      <c r="AH50" s="145"/>
      <c r="AI50" s="145"/>
    </row>
    <row r="51" spans="1:35">
      <c r="A51" s="266" t="s">
        <v>92</v>
      </c>
      <c r="B51" s="266" t="s">
        <v>241</v>
      </c>
      <c r="C51" s="266" t="s">
        <v>318</v>
      </c>
      <c r="D51" s="267">
        <v>1849</v>
      </c>
      <c r="E51" s="267">
        <v>152</v>
      </c>
      <c r="F51" s="267" t="s">
        <v>419</v>
      </c>
      <c r="G51" s="268">
        <v>272</v>
      </c>
      <c r="H51" s="145">
        <v>2</v>
      </c>
      <c r="I51" s="148">
        <v>0.1</v>
      </c>
      <c r="J51" s="146">
        <v>300</v>
      </c>
      <c r="K51" s="146">
        <v>4</v>
      </c>
      <c r="L51" s="272">
        <v>17.22</v>
      </c>
      <c r="M51" s="270">
        <v>0.4</v>
      </c>
      <c r="N51" s="145" t="s">
        <v>420</v>
      </c>
      <c r="O51" s="272">
        <v>0</v>
      </c>
      <c r="P51" s="145">
        <v>14</v>
      </c>
      <c r="Q51" s="269">
        <v>5</v>
      </c>
      <c r="R51" s="148">
        <v>93</v>
      </c>
      <c r="S51" s="273">
        <v>0.97799999999999998</v>
      </c>
      <c r="T51" s="147">
        <v>0.15</v>
      </c>
      <c r="U51" s="273">
        <v>0.15</v>
      </c>
      <c r="V51" s="146">
        <v>9496</v>
      </c>
      <c r="W51" s="272">
        <v>1.2791701769999999</v>
      </c>
      <c r="X51" s="272">
        <v>6.57</v>
      </c>
      <c r="Y51" s="272">
        <v>2.61</v>
      </c>
      <c r="Z51" s="269">
        <v>2</v>
      </c>
      <c r="AA51" s="148">
        <v>6</v>
      </c>
      <c r="AB51" s="273">
        <v>0</v>
      </c>
      <c r="AC51" s="148">
        <v>104</v>
      </c>
      <c r="AD51" s="148">
        <v>25</v>
      </c>
      <c r="AE51" s="146">
        <v>44.7</v>
      </c>
      <c r="AF51" s="280">
        <v>83</v>
      </c>
      <c r="AG51" s="273">
        <v>0.98</v>
      </c>
      <c r="AH51" s="145"/>
      <c r="AI51" s="145"/>
    </row>
    <row r="52" spans="1:35">
      <c r="A52" s="266" t="s">
        <v>93</v>
      </c>
      <c r="B52" s="266" t="s">
        <v>241</v>
      </c>
      <c r="C52" s="266" t="s">
        <v>321</v>
      </c>
      <c r="D52" s="267">
        <v>2900</v>
      </c>
      <c r="E52" s="267">
        <v>230</v>
      </c>
      <c r="F52" s="267" t="s">
        <v>419</v>
      </c>
      <c r="G52" s="268">
        <v>889</v>
      </c>
      <c r="H52" s="145">
        <v>2</v>
      </c>
      <c r="I52" s="148">
        <v>0.1</v>
      </c>
      <c r="J52" s="146">
        <v>38.5</v>
      </c>
      <c r="K52" s="146">
        <v>3</v>
      </c>
      <c r="L52" s="272">
        <v>37.799999999999997</v>
      </c>
      <c r="M52" s="270">
        <v>0.6</v>
      </c>
      <c r="N52" s="145" t="s">
        <v>192</v>
      </c>
      <c r="O52" s="272">
        <v>0</v>
      </c>
      <c r="P52" s="145">
        <v>7</v>
      </c>
      <c r="Q52" s="269">
        <v>3</v>
      </c>
      <c r="R52" s="148">
        <v>85</v>
      </c>
      <c r="S52" s="273">
        <v>0.93600000000000005</v>
      </c>
      <c r="T52" s="147">
        <v>0.309</v>
      </c>
      <c r="U52" s="273">
        <v>0.27800000000000002</v>
      </c>
      <c r="V52" s="146">
        <v>10419</v>
      </c>
      <c r="W52" s="272">
        <v>1.6951722810000001</v>
      </c>
      <c r="X52" s="272">
        <v>6.09</v>
      </c>
      <c r="Y52" s="272">
        <v>2.69</v>
      </c>
      <c r="Z52" s="269">
        <v>3</v>
      </c>
      <c r="AA52" s="148">
        <v>10</v>
      </c>
      <c r="AB52" s="273">
        <v>0.307</v>
      </c>
      <c r="AC52" s="148">
        <v>45</v>
      </c>
      <c r="AD52" s="148">
        <v>13</v>
      </c>
      <c r="AE52" s="146">
        <v>7.4</v>
      </c>
      <c r="AF52" s="280">
        <v>160</v>
      </c>
      <c r="AG52" s="273">
        <v>0.316</v>
      </c>
      <c r="AH52" s="145"/>
      <c r="AI52" s="145"/>
    </row>
    <row r="53" spans="1:35">
      <c r="A53" s="266" t="s">
        <v>94</v>
      </c>
      <c r="B53" s="266" t="s">
        <v>249</v>
      </c>
      <c r="C53" s="266" t="s">
        <v>245</v>
      </c>
      <c r="D53" s="267">
        <v>9639</v>
      </c>
      <c r="E53" s="267">
        <v>1035</v>
      </c>
      <c r="F53" s="267" t="s">
        <v>425</v>
      </c>
      <c r="G53" s="268">
        <v>1412</v>
      </c>
      <c r="H53" s="145">
        <v>3</v>
      </c>
      <c r="I53" s="148">
        <v>0.2</v>
      </c>
      <c r="J53" s="146">
        <v>118</v>
      </c>
      <c r="K53" s="146">
        <v>3.5</v>
      </c>
      <c r="L53" s="272">
        <v>67.2</v>
      </c>
      <c r="M53" s="270">
        <v>1.2</v>
      </c>
      <c r="N53" s="145" t="s">
        <v>427</v>
      </c>
      <c r="O53" s="272">
        <v>3.62</v>
      </c>
      <c r="P53" s="145">
        <v>7</v>
      </c>
      <c r="Q53" s="269">
        <v>8</v>
      </c>
      <c r="R53" s="148">
        <v>296</v>
      </c>
      <c r="S53" s="273">
        <v>0.57499999999999996</v>
      </c>
      <c r="T53" s="147">
        <v>0.13800000000000001</v>
      </c>
      <c r="U53" s="273">
        <v>0.14000000000000001</v>
      </c>
      <c r="V53" s="146">
        <v>16280</v>
      </c>
      <c r="W53" s="272">
        <v>3.5135749390000002</v>
      </c>
      <c r="X53" s="272">
        <v>5.93</v>
      </c>
      <c r="Y53" s="272">
        <v>2.2000000000000002</v>
      </c>
      <c r="Z53" s="269">
        <v>5</v>
      </c>
      <c r="AA53" s="148">
        <v>29</v>
      </c>
      <c r="AB53" s="273">
        <v>0.14599999999999999</v>
      </c>
      <c r="AC53" s="148">
        <v>21</v>
      </c>
      <c r="AD53" s="148">
        <v>8</v>
      </c>
      <c r="AE53" s="146">
        <v>18</v>
      </c>
      <c r="AF53" s="280">
        <v>45</v>
      </c>
      <c r="AG53" s="273">
        <v>3.5000000000000003E-2</v>
      </c>
      <c r="AH53" s="145"/>
      <c r="AI53" s="145"/>
    </row>
    <row r="54" spans="1:35">
      <c r="A54" s="266" t="s">
        <v>95</v>
      </c>
      <c r="B54" s="266" t="s">
        <v>241</v>
      </c>
      <c r="C54" s="266" t="s">
        <v>245</v>
      </c>
      <c r="D54" s="267">
        <v>1329</v>
      </c>
      <c r="E54" s="267">
        <v>117</v>
      </c>
      <c r="F54" s="267" t="s">
        <v>419</v>
      </c>
      <c r="G54" s="268">
        <v>294</v>
      </c>
      <c r="H54" s="145">
        <v>4</v>
      </c>
      <c r="I54" s="148">
        <v>0</v>
      </c>
      <c r="J54" s="146">
        <v>8.5</v>
      </c>
      <c r="K54" s="146">
        <v>2.2999999999999998</v>
      </c>
      <c r="L54" s="272">
        <v>16.8</v>
      </c>
      <c r="M54" s="270">
        <v>0.2</v>
      </c>
      <c r="N54" s="145" t="s">
        <v>427</v>
      </c>
      <c r="O54" s="272">
        <v>5</v>
      </c>
      <c r="P54" s="145">
        <v>5</v>
      </c>
      <c r="Q54" s="269">
        <v>3</v>
      </c>
      <c r="R54" s="148">
        <v>108</v>
      </c>
      <c r="S54" s="273">
        <v>0.433</v>
      </c>
      <c r="T54" s="147">
        <v>0.21299999999999999</v>
      </c>
      <c r="U54" s="273">
        <v>0.155</v>
      </c>
      <c r="V54" s="146">
        <v>4378</v>
      </c>
      <c r="W54" s="272">
        <v>2.0386021009999999</v>
      </c>
      <c r="X54" s="272">
        <v>6.72</v>
      </c>
      <c r="Y54" s="272">
        <v>11.16</v>
      </c>
      <c r="Z54" s="269">
        <v>3</v>
      </c>
      <c r="AA54" s="148">
        <v>6</v>
      </c>
      <c r="AB54" s="273">
        <v>0.221</v>
      </c>
      <c r="AC54" s="148">
        <v>8</v>
      </c>
      <c r="AD54" s="148">
        <v>5</v>
      </c>
      <c r="AE54" s="146">
        <v>3.4</v>
      </c>
      <c r="AF54" s="280">
        <v>55</v>
      </c>
      <c r="AG54" s="273">
        <v>0.108</v>
      </c>
      <c r="AH54" s="145"/>
      <c r="AI54" s="145"/>
    </row>
    <row r="55" spans="1:35">
      <c r="A55" s="266" t="s">
        <v>216</v>
      </c>
      <c r="B55" s="266" t="s">
        <v>241</v>
      </c>
      <c r="C55" s="266" t="s">
        <v>320</v>
      </c>
      <c r="D55" s="267">
        <v>2800</v>
      </c>
      <c r="E55" s="267">
        <v>266</v>
      </c>
      <c r="F55" s="267" t="s">
        <v>419</v>
      </c>
      <c r="G55" s="268">
        <v>338</v>
      </c>
      <c r="H55" s="145">
        <v>2</v>
      </c>
      <c r="I55" s="148">
        <v>0.1</v>
      </c>
      <c r="J55" s="146">
        <v>19</v>
      </c>
      <c r="K55" s="146">
        <v>0</v>
      </c>
      <c r="L55" s="272">
        <v>17.22</v>
      </c>
      <c r="M55" s="270">
        <v>0.35</v>
      </c>
      <c r="N55" s="145" t="s">
        <v>192</v>
      </c>
      <c r="O55" s="272">
        <v>0</v>
      </c>
      <c r="P55" s="145">
        <v>7</v>
      </c>
      <c r="Q55" s="269">
        <v>14</v>
      </c>
      <c r="R55" s="148">
        <v>240</v>
      </c>
      <c r="S55" s="273">
        <v>0.24399999999999999</v>
      </c>
      <c r="T55" s="147">
        <v>0.11899999999999999</v>
      </c>
      <c r="U55" s="273">
        <v>0.318</v>
      </c>
      <c r="V55" s="146">
        <v>10769</v>
      </c>
      <c r="W55" s="272">
        <v>1.060265577</v>
      </c>
      <c r="X55" s="272">
        <v>4.08</v>
      </c>
      <c r="Y55" s="272">
        <v>5</v>
      </c>
      <c r="Z55" s="269">
        <v>3</v>
      </c>
      <c r="AA55" s="148">
        <v>12</v>
      </c>
      <c r="AB55" s="273">
        <v>0.121</v>
      </c>
      <c r="AC55" s="148">
        <v>7</v>
      </c>
      <c r="AD55" s="148">
        <v>6</v>
      </c>
      <c r="AE55" s="146">
        <v>1.1000000000000001</v>
      </c>
      <c r="AF55" s="280">
        <v>950</v>
      </c>
      <c r="AG55" s="273">
        <v>9.6000000000000002E-2</v>
      </c>
      <c r="AH55" s="145"/>
      <c r="AI55" s="145"/>
    </row>
    <row r="56" spans="1:35">
      <c r="A56" s="266" t="s">
        <v>114</v>
      </c>
      <c r="B56" s="266" t="s">
        <v>241</v>
      </c>
      <c r="C56" s="266" t="s">
        <v>321</v>
      </c>
      <c r="D56" s="267">
        <v>4379</v>
      </c>
      <c r="E56" s="267">
        <v>841</v>
      </c>
      <c r="F56" s="267" t="s">
        <v>419</v>
      </c>
      <c r="G56" s="268">
        <v>1006</v>
      </c>
      <c r="H56" s="145">
        <v>2</v>
      </c>
      <c r="I56" s="148">
        <v>0.1</v>
      </c>
      <c r="J56" s="146">
        <v>39.5</v>
      </c>
      <c r="K56" s="146">
        <v>1</v>
      </c>
      <c r="L56" s="272">
        <v>46.2</v>
      </c>
      <c r="M56" s="270">
        <v>0.5</v>
      </c>
      <c r="N56" s="145" t="s">
        <v>194</v>
      </c>
      <c r="O56" s="272">
        <v>4.1100000000000003</v>
      </c>
      <c r="P56" s="145">
        <v>8</v>
      </c>
      <c r="Q56" s="269">
        <v>4</v>
      </c>
      <c r="R56" s="148">
        <v>320</v>
      </c>
      <c r="S56" s="273">
        <v>0.79600000000000004</v>
      </c>
      <c r="T56" s="147">
        <v>0.1</v>
      </c>
      <c r="U56" s="273">
        <v>0.106</v>
      </c>
      <c r="V56" s="146">
        <v>13131</v>
      </c>
      <c r="W56" s="272">
        <v>2.364480999</v>
      </c>
      <c r="X56" s="272">
        <v>7.09</v>
      </c>
      <c r="Y56" s="272">
        <v>4.1399999999999997</v>
      </c>
      <c r="Z56" s="269">
        <v>4</v>
      </c>
      <c r="AA56" s="148">
        <v>14</v>
      </c>
      <c r="AB56" s="273">
        <v>0.23</v>
      </c>
      <c r="AC56" s="148">
        <v>155</v>
      </c>
      <c r="AD56" s="148">
        <v>8</v>
      </c>
      <c r="AE56" s="146">
        <v>13</v>
      </c>
      <c r="AF56" s="280">
        <v>500</v>
      </c>
      <c r="AG56" s="273">
        <v>0.64800000000000002</v>
      </c>
      <c r="AH56" s="145"/>
      <c r="AI56" s="145"/>
    </row>
    <row r="57" spans="1:35" ht="15">
      <c r="A57" s="266" t="s">
        <v>277</v>
      </c>
      <c r="B57" s="266" t="s">
        <v>241</v>
      </c>
      <c r="C57" s="266" t="s">
        <v>245</v>
      </c>
      <c r="D57" s="267">
        <v>7260</v>
      </c>
      <c r="E57" s="267">
        <v>544</v>
      </c>
      <c r="F57" s="267" t="s">
        <v>425</v>
      </c>
      <c r="G57" s="268">
        <v>948</v>
      </c>
      <c r="H57" s="145">
        <v>3</v>
      </c>
      <c r="I57" s="148">
        <v>0.1</v>
      </c>
      <c r="J57" s="146">
        <v>24.5</v>
      </c>
      <c r="K57" s="146">
        <v>5.5</v>
      </c>
      <c r="L57" s="272">
        <v>52.5</v>
      </c>
      <c r="M57" s="270">
        <v>0.5</v>
      </c>
      <c r="N57" s="145" t="s">
        <v>427</v>
      </c>
      <c r="O57" s="272">
        <v>0</v>
      </c>
      <c r="P57" s="145">
        <v>2</v>
      </c>
      <c r="Q57" s="269">
        <v>5</v>
      </c>
      <c r="R57" s="148">
        <v>275</v>
      </c>
      <c r="S57" s="303">
        <v>0.50900000000000001</v>
      </c>
      <c r="T57" s="304">
        <v>0.14399999999999999</v>
      </c>
      <c r="U57" s="303">
        <v>0.13300000000000001</v>
      </c>
      <c r="V57" s="305">
        <v>12629</v>
      </c>
      <c r="W57" s="306">
        <v>0.76308496299999995</v>
      </c>
      <c r="X57" s="306">
        <v>1.33</v>
      </c>
      <c r="Y57" s="306">
        <v>3.58</v>
      </c>
      <c r="Z57" s="307">
        <v>4</v>
      </c>
      <c r="AA57" s="308">
        <v>31</v>
      </c>
      <c r="AB57" s="303">
        <v>0.13100000000000001</v>
      </c>
      <c r="AC57" s="148">
        <v>38</v>
      </c>
      <c r="AD57" s="148">
        <v>10</v>
      </c>
      <c r="AE57" s="146">
        <v>5.9</v>
      </c>
      <c r="AF57" s="280">
        <v>140</v>
      </c>
      <c r="AG57" s="273">
        <v>0.14399999999999999</v>
      </c>
      <c r="AH57" s="145"/>
      <c r="AI57" s="145"/>
    </row>
    <row r="58" spans="1:35" ht="15">
      <c r="A58" s="293" t="s">
        <v>255</v>
      </c>
      <c r="B58" s="294"/>
      <c r="C58" s="294"/>
      <c r="D58" s="295">
        <v>274516</v>
      </c>
      <c r="E58" s="295">
        <v>29597</v>
      </c>
      <c r="F58" s="295" t="s">
        <v>298</v>
      </c>
      <c r="G58" s="295">
        <f>SUM(G3:G57)</f>
        <v>70139</v>
      </c>
      <c r="H58" s="295">
        <f>SUM(H3:H57)</f>
        <v>263</v>
      </c>
      <c r="I58" s="299">
        <f>SUM(I3:I57)</f>
        <v>20.400000000000013</v>
      </c>
      <c r="J58" s="299">
        <f>SUM(J3:J57)</f>
        <v>1617.1</v>
      </c>
      <c r="K58" s="295">
        <v>865.1</v>
      </c>
      <c r="L58" s="298">
        <f>SUM(L3:L57)</f>
        <v>8097.9999999999991</v>
      </c>
      <c r="M58" s="298">
        <f>MEDIAN(M3:M57)</f>
        <v>0.41500000000000004</v>
      </c>
      <c r="N58" s="295" t="s">
        <v>322</v>
      </c>
      <c r="O58" s="298">
        <f>SUM(O3:O57)</f>
        <v>228.70000000000002</v>
      </c>
      <c r="P58" s="295">
        <f>SUM(P3:P57)</f>
        <v>246.76999999999998</v>
      </c>
      <c r="Q58" s="300">
        <f>SUM(Q3:Q57)</f>
        <v>520</v>
      </c>
      <c r="R58" s="300">
        <f>SUM(R3:R57)</f>
        <v>22246</v>
      </c>
      <c r="S58" s="298">
        <f>SUM(S3:S57)</f>
        <v>32.102000000000004</v>
      </c>
      <c r="T58" s="298">
        <f>SUM(T3:T57)</f>
        <v>7.6579999999999977</v>
      </c>
      <c r="U58" s="298">
        <f>SUM(U3:U57)</f>
        <v>9.0659999999999989</v>
      </c>
      <c r="V58" s="299">
        <f>SUM(V3:V57)</f>
        <v>1926691</v>
      </c>
      <c r="W58" s="298">
        <f>SUM(W3:W57)/54</f>
        <v>1.6438132086296287</v>
      </c>
      <c r="X58" s="298">
        <f>SUM(X3:X57)/D58</f>
        <v>1.4152544842559269E-3</v>
      </c>
      <c r="Y58" s="298">
        <f>SUM(Y3:Y57)/D58</f>
        <v>8.1219309621297108E-4</v>
      </c>
      <c r="Z58" s="300">
        <f>MEDIAN(Z3:Z57)</f>
        <v>4</v>
      </c>
      <c r="AA58" s="300">
        <f>SUM(AA3:AA57)/53</f>
        <v>18.213207547169809</v>
      </c>
      <c r="AB58" s="299">
        <f>SUM(AB3:AB57)</f>
        <v>15.624000000000001</v>
      </c>
      <c r="AC58" s="300">
        <f>SUM(AC3:AC57)</f>
        <v>3547</v>
      </c>
      <c r="AD58" s="300">
        <f>SUM(AD3:AD57)</f>
        <v>519</v>
      </c>
      <c r="AE58" s="299">
        <f>SUM(AE3:AE57)</f>
        <v>551.59999999999991</v>
      </c>
      <c r="AF58" s="299">
        <f>SUM(AF3:AF57)</f>
        <v>11703.8</v>
      </c>
      <c r="AG58" s="299">
        <f>SUM(AG3:AG57)</f>
        <v>18.355999999999998</v>
      </c>
      <c r="AH58" s="184"/>
      <c r="AI58" s="292"/>
    </row>
    <row r="59" spans="1:35" ht="15">
      <c r="J59" s="129"/>
      <c r="K59" s="129"/>
      <c r="L59" s="156"/>
      <c r="M59" s="129"/>
      <c r="N59" s="129"/>
      <c r="O59" s="129"/>
      <c r="P59" s="129"/>
      <c r="Q59" s="129"/>
      <c r="R59" s="129"/>
      <c r="S59" s="309"/>
      <c r="T59" s="309"/>
      <c r="U59" s="309"/>
      <c r="V59" s="310"/>
      <c r="W59" s="309"/>
      <c r="X59" s="309"/>
      <c r="Y59" s="309"/>
      <c r="Z59" s="311"/>
      <c r="AA59" s="311"/>
      <c r="AB59" s="310"/>
      <c r="AC59" s="129"/>
      <c r="AD59" s="129"/>
      <c r="AE59" s="129"/>
      <c r="AF59" s="129"/>
      <c r="AG59" s="129"/>
    </row>
    <row r="60" spans="1:35" ht="15"/>
    <row r="61" spans="1:35">
      <c r="AA61" s="131"/>
    </row>
    <row r="65" spans="3:20">
      <c r="T65" t="s">
        <v>352</v>
      </c>
    </row>
    <row r="66" spans="3:20">
      <c r="C66" t="s">
        <v>352</v>
      </c>
      <c r="H66" t="s">
        <v>352</v>
      </c>
    </row>
  </sheetData>
  <autoFilter ref="A2:AQ60" xr:uid="{00000000-0001-0000-0A00-000000000000}"/>
  <conditionalFormatting sqref="H5:I5 K5:AI5 AH58:AI58 H3:AI4 H6:AI57">
    <cfRule type="cellIs" dxfId="107" priority="2" operator="equal">
      <formula>"Maximum überschritten"</formula>
    </cfRule>
    <cfRule type="cellIs" dxfId="106" priority="3" operator="equal">
      <formula>"nicht erreicht"</formula>
    </cfRule>
    <cfRule type="cellIs" dxfId="105" priority="4" operator="equal">
      <formula>"erreicht"</formula>
    </cfRule>
    <cfRule type="cellIs" dxfId="104" priority="5" operator="equal">
      <formula>"maximum dépassé"</formula>
    </cfRule>
    <cfRule type="cellIs" dxfId="103" priority="6" operator="equal">
      <formula>"non atteint"</formula>
    </cfRule>
    <cfRule type="cellIs" dxfId="102" priority="7" operator="equal">
      <formula>"atteint"</formula>
    </cfRule>
  </conditionalFormatting>
  <conditionalFormatting sqref="A3:C57">
    <cfRule type="cellIs" dxfId="101" priority="8" operator="equal">
      <formula>"Maximum überschritten"</formula>
    </cfRule>
    <cfRule type="cellIs" dxfId="100" priority="9" operator="equal">
      <formula>"nicht erreicht"</formula>
    </cfRule>
    <cfRule type="cellIs" dxfId="99" priority="10" operator="equal">
      <formula>"erreicht"</formula>
    </cfRule>
    <cfRule type="cellIs" dxfId="98" priority="11" operator="equal">
      <formula>"maximum dépassé"</formula>
    </cfRule>
    <cfRule type="cellIs" dxfId="97" priority="12" operator="equal">
      <formula>"non atteint"</formula>
    </cfRule>
    <cfRule type="cellIs" dxfId="96" priority="13" operator="equal">
      <formula>"atteint"</formula>
    </cfRule>
  </conditionalFormatting>
  <pageMargins left="0.78749999999999998" right="0.78749999999999998" top="1.0249999999999999" bottom="1.0249999999999999" header="0.78749999999999998" footer="0.78749999999999998"/>
  <pageSetup paperSize="9" orientation="portrait" horizontalDpi="300" verticalDpi="300"/>
  <headerFooter>
    <oddHeader>&amp;C&amp;"Arial,Normal"&amp;10&amp;Kffffff&amp;A</oddHeader>
    <oddFooter>&amp;C&amp;"Arial,Normal"&amp;10&amp;KffffffPage &amp;P</oddFooter>
  </headerFooter>
  <legacy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A71874-5389-4E80-A1E7-5AFA8B0D08EF}">
  <dimension ref="A1:AI59"/>
  <sheetViews>
    <sheetView workbookViewId="0">
      <pane ySplit="2" topLeftCell="A66" activePane="bottomLeft" state="frozen"/>
      <selection pane="bottomLeft" activeCell="AG6" sqref="AG6"/>
    </sheetView>
  </sheetViews>
  <sheetFormatPr defaultRowHeight="15"/>
  <cols>
    <col min="1" max="1" width="18.28515625" customWidth="1"/>
    <col min="2" max="2" width="20.7109375" customWidth="1"/>
    <col min="3" max="3" width="22.7109375" customWidth="1"/>
    <col min="19" max="19" width="9.28515625" bestFit="1" customWidth="1"/>
    <col min="30" max="30" width="28" customWidth="1"/>
    <col min="33" max="33" width="10.42578125" bestFit="1" customWidth="1"/>
  </cols>
  <sheetData>
    <row r="1" spans="1:35" ht="83.25" customHeight="1">
      <c r="A1" s="70" t="s">
        <v>0</v>
      </c>
      <c r="B1" s="70" t="s">
        <v>217</v>
      </c>
      <c r="C1" s="70" t="s">
        <v>218</v>
      </c>
      <c r="D1" s="70" t="s">
        <v>219</v>
      </c>
      <c r="E1" s="70" t="s">
        <v>220</v>
      </c>
      <c r="F1" s="70" t="s">
        <v>137</v>
      </c>
      <c r="G1" s="70" t="s">
        <v>222</v>
      </c>
      <c r="H1" s="70" t="s">
        <v>256</v>
      </c>
      <c r="I1" s="70" t="s">
        <v>433</v>
      </c>
      <c r="J1" s="70" t="s">
        <v>434</v>
      </c>
      <c r="K1" s="70" t="s">
        <v>435</v>
      </c>
      <c r="L1" s="133" t="s">
        <v>436</v>
      </c>
      <c r="M1" s="135" t="s">
        <v>437</v>
      </c>
      <c r="N1" s="135" t="s">
        <v>438</v>
      </c>
      <c r="O1" s="70" t="s">
        <v>439</v>
      </c>
      <c r="P1" s="70" t="s">
        <v>12</v>
      </c>
      <c r="Q1" s="70" t="s">
        <v>440</v>
      </c>
      <c r="R1" s="70" t="s">
        <v>441</v>
      </c>
      <c r="S1" s="133" t="s">
        <v>442</v>
      </c>
      <c r="T1" s="70" t="s">
        <v>443</v>
      </c>
      <c r="U1" s="70" t="s">
        <v>444</v>
      </c>
      <c r="V1" s="133" t="s">
        <v>445</v>
      </c>
      <c r="W1" s="135" t="s">
        <v>446</v>
      </c>
      <c r="X1" s="133" t="s">
        <v>447</v>
      </c>
      <c r="Y1" s="133" t="s">
        <v>448</v>
      </c>
      <c r="Z1" s="134" t="s">
        <v>449</v>
      </c>
      <c r="AA1" s="134" t="s">
        <v>450</v>
      </c>
      <c r="AB1" s="135" t="s">
        <v>451</v>
      </c>
      <c r="AC1" s="136" t="s">
        <v>155</v>
      </c>
      <c r="AD1" s="136" t="s">
        <v>156</v>
      </c>
      <c r="AE1" s="136" t="s">
        <v>452</v>
      </c>
      <c r="AF1" s="135" t="s">
        <v>12</v>
      </c>
      <c r="AG1" s="136" t="s">
        <v>13</v>
      </c>
      <c r="AH1" s="70" t="s">
        <v>158</v>
      </c>
      <c r="AI1" s="135" t="s">
        <v>453</v>
      </c>
    </row>
    <row r="2" spans="1:35" ht="93.75" customHeight="1">
      <c r="A2" s="70" t="s">
        <v>278</v>
      </c>
      <c r="B2" s="70" t="s">
        <v>279</v>
      </c>
      <c r="C2" s="70" t="s">
        <v>280</v>
      </c>
      <c r="D2" s="70" t="s">
        <v>230</v>
      </c>
      <c r="E2" s="70" t="s">
        <v>231</v>
      </c>
      <c r="F2" s="70" t="s">
        <v>160</v>
      </c>
      <c r="G2" s="70" t="s">
        <v>162</v>
      </c>
      <c r="H2" s="70" t="s">
        <v>260</v>
      </c>
      <c r="I2" s="70" t="s">
        <v>454</v>
      </c>
      <c r="J2" s="70" t="s">
        <v>455</v>
      </c>
      <c r="K2" s="70" t="s">
        <v>456</v>
      </c>
      <c r="L2" s="70" t="s">
        <v>394</v>
      </c>
      <c r="M2" s="70" t="s">
        <v>457</v>
      </c>
      <c r="N2" s="70" t="s">
        <v>458</v>
      </c>
      <c r="O2" s="70" t="s">
        <v>403</v>
      </c>
      <c r="P2" s="70" t="s">
        <v>406</v>
      </c>
      <c r="Q2" s="70" t="s">
        <v>459</v>
      </c>
      <c r="R2" s="70" t="s">
        <v>460</v>
      </c>
      <c r="S2" s="70" t="s">
        <v>461</v>
      </c>
      <c r="T2" s="70" t="s">
        <v>462</v>
      </c>
      <c r="U2" s="70" t="s">
        <v>411</v>
      </c>
      <c r="V2" s="70" t="s">
        <v>463</v>
      </c>
      <c r="W2" s="70" t="s">
        <v>464</v>
      </c>
      <c r="X2" s="70" t="s">
        <v>465</v>
      </c>
      <c r="Y2" s="70" t="s">
        <v>466</v>
      </c>
      <c r="Z2" s="70" t="s">
        <v>467</v>
      </c>
      <c r="AA2" s="70" t="s">
        <v>468</v>
      </c>
      <c r="AB2" s="70" t="s">
        <v>395</v>
      </c>
      <c r="AC2" s="70" t="s">
        <v>469</v>
      </c>
      <c r="AD2" s="70" t="s">
        <v>470</v>
      </c>
      <c r="AE2" s="70" t="s">
        <v>471</v>
      </c>
      <c r="AF2" s="70" t="s">
        <v>404</v>
      </c>
      <c r="AG2" s="70" t="s">
        <v>472</v>
      </c>
      <c r="AH2" s="70" t="s">
        <v>473</v>
      </c>
      <c r="AI2" s="70" t="s">
        <v>474</v>
      </c>
    </row>
    <row r="3" spans="1:35">
      <c r="A3" s="266" t="s">
        <v>40</v>
      </c>
      <c r="B3" s="266" t="s">
        <v>241</v>
      </c>
      <c r="C3" s="266" t="s">
        <v>318</v>
      </c>
      <c r="D3" s="267">
        <v>3564</v>
      </c>
      <c r="E3" s="267">
        <v>376</v>
      </c>
      <c r="F3" s="267" t="s">
        <v>419</v>
      </c>
      <c r="G3" s="145">
        <v>482</v>
      </c>
      <c r="H3" s="148">
        <v>2</v>
      </c>
      <c r="I3" s="272">
        <v>0.5</v>
      </c>
      <c r="J3" s="146">
        <v>0</v>
      </c>
      <c r="K3" s="146">
        <v>14</v>
      </c>
      <c r="L3" s="146">
        <v>2</v>
      </c>
      <c r="M3" s="269">
        <v>15</v>
      </c>
      <c r="N3" s="145"/>
      <c r="O3" s="273">
        <v>9.4E-2</v>
      </c>
      <c r="P3" s="272">
        <v>1.58</v>
      </c>
      <c r="Q3" s="269">
        <v>18123</v>
      </c>
      <c r="R3" s="148">
        <v>0</v>
      </c>
      <c r="S3" s="148">
        <v>6000</v>
      </c>
      <c r="T3" s="272">
        <v>1.68</v>
      </c>
      <c r="U3" s="273">
        <v>0.13500000000000001</v>
      </c>
      <c r="V3" s="148">
        <v>53</v>
      </c>
      <c r="W3" s="148">
        <v>121</v>
      </c>
      <c r="X3" s="148">
        <v>131</v>
      </c>
      <c r="Y3" s="148">
        <v>2904</v>
      </c>
      <c r="Z3" s="269">
        <v>99</v>
      </c>
      <c r="AA3" s="148">
        <v>89</v>
      </c>
      <c r="AB3" s="148">
        <v>21</v>
      </c>
      <c r="AC3" s="271">
        <v>0.3</v>
      </c>
      <c r="AD3" s="148" t="s">
        <v>420</v>
      </c>
      <c r="AE3" s="148">
        <v>360</v>
      </c>
      <c r="AF3" s="147">
        <v>0.10199999999999999</v>
      </c>
      <c r="AG3" s="148">
        <v>11495</v>
      </c>
      <c r="AH3" s="145">
        <v>3</v>
      </c>
      <c r="AI3" s="148">
        <v>6</v>
      </c>
    </row>
    <row r="4" spans="1:35">
      <c r="A4" s="266" t="s">
        <v>41</v>
      </c>
      <c r="B4" s="266" t="s">
        <v>241</v>
      </c>
      <c r="C4" s="266" t="s">
        <v>318</v>
      </c>
      <c r="D4" s="267">
        <v>4247</v>
      </c>
      <c r="E4" s="267">
        <v>479</v>
      </c>
      <c r="F4" s="267" t="s">
        <v>419</v>
      </c>
      <c r="G4" s="145">
        <v>565</v>
      </c>
      <c r="H4" s="148">
        <v>2</v>
      </c>
      <c r="I4" s="272">
        <v>0.93</v>
      </c>
      <c r="J4" s="146">
        <v>0</v>
      </c>
      <c r="K4" s="146">
        <v>20</v>
      </c>
      <c r="L4" s="146">
        <v>3</v>
      </c>
      <c r="M4" s="269">
        <v>2</v>
      </c>
      <c r="N4" s="145"/>
      <c r="O4" s="273">
        <v>0.10508882866606443</v>
      </c>
      <c r="P4" s="272">
        <v>2.7024527063316821</v>
      </c>
      <c r="Q4" s="269">
        <v>45285</v>
      </c>
      <c r="R4" s="148">
        <v>208</v>
      </c>
      <c r="S4" s="148">
        <v>7514</v>
      </c>
      <c r="T4" s="272">
        <v>1.7692488815634566</v>
      </c>
      <c r="U4" s="273">
        <v>0.13303508358841534</v>
      </c>
      <c r="V4" s="148">
        <v>309</v>
      </c>
      <c r="W4" s="148">
        <v>145</v>
      </c>
      <c r="X4" s="148">
        <v>112</v>
      </c>
      <c r="Y4" s="148">
        <v>385</v>
      </c>
      <c r="Z4" s="269">
        <v>99</v>
      </c>
      <c r="AA4" s="148">
        <v>451</v>
      </c>
      <c r="AB4" s="148">
        <v>39.06</v>
      </c>
      <c r="AC4" s="271">
        <v>0.43</v>
      </c>
      <c r="AD4" s="148" t="s">
        <v>192</v>
      </c>
      <c r="AE4" s="148">
        <v>182</v>
      </c>
      <c r="AF4" s="147">
        <v>0.13866305329719963</v>
      </c>
      <c r="AG4" s="148">
        <v>16757</v>
      </c>
      <c r="AH4" s="145">
        <v>4</v>
      </c>
      <c r="AI4" s="148">
        <v>12.5</v>
      </c>
    </row>
    <row r="5" spans="1:35">
      <c r="A5" s="266" t="s">
        <v>42</v>
      </c>
      <c r="B5" s="266" t="s">
        <v>241</v>
      </c>
      <c r="C5" s="266" t="s">
        <v>319</v>
      </c>
      <c r="D5" s="267">
        <v>11680</v>
      </c>
      <c r="E5" s="267">
        <v>951</v>
      </c>
      <c r="F5" s="267" t="s">
        <v>421</v>
      </c>
      <c r="G5" s="145">
        <v>1364</v>
      </c>
      <c r="H5" s="148">
        <v>6</v>
      </c>
      <c r="I5" s="272">
        <v>3.5</v>
      </c>
      <c r="J5" s="146">
        <v>6</v>
      </c>
      <c r="K5" s="146">
        <v>20.5</v>
      </c>
      <c r="L5" s="146">
        <v>7.8</v>
      </c>
      <c r="M5" s="269">
        <v>11</v>
      </c>
      <c r="N5" s="145"/>
      <c r="O5" s="273">
        <v>0.18272727272727274</v>
      </c>
      <c r="P5" s="272">
        <v>1.3799281892424669</v>
      </c>
      <c r="Q5" s="269">
        <v>39201</v>
      </c>
      <c r="R5" s="148">
        <v>112334</v>
      </c>
      <c r="S5" s="148">
        <v>20506</v>
      </c>
      <c r="T5" s="272">
        <v>1.7459344401873138</v>
      </c>
      <c r="U5" s="273">
        <v>0.11613452532992763</v>
      </c>
      <c r="V5" s="148">
        <v>339</v>
      </c>
      <c r="W5" s="148">
        <v>27</v>
      </c>
      <c r="X5" s="148">
        <v>122</v>
      </c>
      <c r="Y5" s="148">
        <v>1157</v>
      </c>
      <c r="Z5" s="269">
        <v>69</v>
      </c>
      <c r="AA5" s="148">
        <v>40</v>
      </c>
      <c r="AB5" s="148">
        <v>147</v>
      </c>
      <c r="AC5" s="271">
        <v>0.6</v>
      </c>
      <c r="AD5" s="148" t="s">
        <v>194</v>
      </c>
      <c r="AE5" s="148">
        <v>677</v>
      </c>
      <c r="AF5" s="147">
        <v>0.24878787878787878</v>
      </c>
      <c r="AG5" s="148">
        <v>28408</v>
      </c>
      <c r="AH5" s="145">
        <v>6</v>
      </c>
      <c r="AI5" s="148">
        <v>54.448275862068968</v>
      </c>
    </row>
    <row r="6" spans="1:35">
      <c r="A6" s="266" t="s">
        <v>134</v>
      </c>
      <c r="B6" s="266" t="s">
        <v>244</v>
      </c>
      <c r="C6" s="266" t="s">
        <v>245</v>
      </c>
      <c r="D6" s="267">
        <v>13642</v>
      </c>
      <c r="E6" s="267">
        <v>1496</v>
      </c>
      <c r="F6" s="267" t="s">
        <v>475</v>
      </c>
      <c r="G6" s="145">
        <v>5153</v>
      </c>
      <c r="H6" s="148">
        <v>19</v>
      </c>
      <c r="I6" s="272">
        <v>11.95</v>
      </c>
      <c r="J6" s="146">
        <v>0</v>
      </c>
      <c r="K6" s="146">
        <v>51</v>
      </c>
      <c r="L6" s="146">
        <v>2.3888888888888888</v>
      </c>
      <c r="M6" s="269">
        <v>11</v>
      </c>
      <c r="N6" s="145"/>
      <c r="O6" s="273">
        <v>0.56235204999526556</v>
      </c>
      <c r="P6" s="272">
        <v>2.0291937959875073</v>
      </c>
      <c r="Q6" s="269">
        <v>153334</v>
      </c>
      <c r="R6" s="148">
        <v>0</v>
      </c>
      <c r="S6" s="148">
        <v>94138</v>
      </c>
      <c r="T6" s="272">
        <v>6.9006010848849142</v>
      </c>
      <c r="U6" s="273">
        <v>0.37773053804427503</v>
      </c>
      <c r="V6" s="148">
        <v>1680</v>
      </c>
      <c r="W6" s="148">
        <v>1706</v>
      </c>
      <c r="X6" s="148">
        <v>421</v>
      </c>
      <c r="Y6" s="148">
        <v>13593</v>
      </c>
      <c r="Z6" s="269">
        <v>340</v>
      </c>
      <c r="AA6" s="148">
        <v>2403</v>
      </c>
      <c r="AB6" s="148">
        <v>501.9</v>
      </c>
      <c r="AC6" s="271">
        <v>0.9</v>
      </c>
      <c r="AD6" s="148" t="s">
        <v>423</v>
      </c>
      <c r="AE6" s="148">
        <v>2710</v>
      </c>
      <c r="AF6" s="147">
        <v>0.32321749834295993</v>
      </c>
      <c r="AG6" s="148">
        <v>75564</v>
      </c>
      <c r="AH6" s="145">
        <v>6</v>
      </c>
      <c r="AI6" s="148">
        <v>55</v>
      </c>
    </row>
    <row r="7" spans="1:35">
      <c r="A7" s="266" t="s">
        <v>198</v>
      </c>
      <c r="B7" s="266" t="s">
        <v>241</v>
      </c>
      <c r="C7" s="266" t="s">
        <v>320</v>
      </c>
      <c r="D7" s="267">
        <v>3964</v>
      </c>
      <c r="E7" s="267">
        <v>347</v>
      </c>
      <c r="F7" s="267" t="s">
        <v>419</v>
      </c>
      <c r="G7" s="145">
        <v>1181</v>
      </c>
      <c r="H7" s="148">
        <v>5</v>
      </c>
      <c r="I7" s="272">
        <v>1</v>
      </c>
      <c r="J7" s="146">
        <v>0</v>
      </c>
      <c r="K7" s="146">
        <v>12.5</v>
      </c>
      <c r="L7" s="146">
        <v>1.25</v>
      </c>
      <c r="M7" s="269">
        <v>12</v>
      </c>
      <c r="N7" s="145"/>
      <c r="O7" s="273">
        <v>0.21968766450254432</v>
      </c>
      <c r="P7" s="272">
        <v>1.609667001958812</v>
      </c>
      <c r="Q7" s="269">
        <v>30405</v>
      </c>
      <c r="R7" s="148">
        <v>0</v>
      </c>
      <c r="S7" s="148">
        <v>7243</v>
      </c>
      <c r="T7" s="272">
        <v>1.8271947527749748</v>
      </c>
      <c r="U7" s="273">
        <v>0.29793138244197781</v>
      </c>
      <c r="V7" s="148">
        <v>72</v>
      </c>
      <c r="W7" s="148">
        <v>23</v>
      </c>
      <c r="X7" s="148">
        <v>54</v>
      </c>
      <c r="Y7" s="148">
        <v>2710</v>
      </c>
      <c r="Z7" s="269">
        <v>22</v>
      </c>
      <c r="AA7" s="148">
        <v>280</v>
      </c>
      <c r="AB7" s="148">
        <v>42</v>
      </c>
      <c r="AC7" s="271">
        <v>0.5</v>
      </c>
      <c r="AD7" s="148" t="s">
        <v>194</v>
      </c>
      <c r="AE7" s="148">
        <v>175</v>
      </c>
      <c r="AF7" s="147">
        <v>0.21477452184593787</v>
      </c>
      <c r="AG7" s="148">
        <v>18889</v>
      </c>
      <c r="AH7" s="145">
        <v>5</v>
      </c>
      <c r="AI7" s="148">
        <v>19</v>
      </c>
    </row>
    <row r="8" spans="1:35">
      <c r="A8" s="266" t="s">
        <v>48</v>
      </c>
      <c r="B8" s="266" t="s">
        <v>241</v>
      </c>
      <c r="C8" s="266" t="s">
        <v>318</v>
      </c>
      <c r="D8" s="267">
        <v>4178</v>
      </c>
      <c r="E8" s="267">
        <v>345</v>
      </c>
      <c r="F8" s="267" t="s">
        <v>419</v>
      </c>
      <c r="G8" s="145">
        <v>602</v>
      </c>
      <c r="H8" s="148">
        <v>1</v>
      </c>
      <c r="I8" s="272">
        <v>0.6</v>
      </c>
      <c r="J8" s="146">
        <v>11</v>
      </c>
      <c r="K8" s="146">
        <v>8</v>
      </c>
      <c r="L8" s="146">
        <v>2</v>
      </c>
      <c r="M8" s="269">
        <v>2</v>
      </c>
      <c r="N8" s="145"/>
      <c r="O8" s="273">
        <v>0.13484668812468237</v>
      </c>
      <c r="P8" s="272">
        <v>2.1997472696091704</v>
      </c>
      <c r="Q8" s="269">
        <v>24371</v>
      </c>
      <c r="R8" s="148">
        <v>0</v>
      </c>
      <c r="S8" s="148">
        <v>11000</v>
      </c>
      <c r="T8" s="272">
        <v>2.6328386787936813</v>
      </c>
      <c r="U8" s="273">
        <v>0.14408808042125418</v>
      </c>
      <c r="V8" s="148">
        <v>3</v>
      </c>
      <c r="W8" s="148">
        <v>6</v>
      </c>
      <c r="X8" s="148">
        <v>158</v>
      </c>
      <c r="Y8" s="148">
        <v>606</v>
      </c>
      <c r="Z8" s="269">
        <v>144</v>
      </c>
      <c r="AA8" s="148">
        <v>210</v>
      </c>
      <c r="AB8" s="148">
        <v>25.2</v>
      </c>
      <c r="AC8" s="271">
        <v>0.6</v>
      </c>
      <c r="AD8" s="148" t="s">
        <v>194</v>
      </c>
      <c r="AE8" s="148">
        <v>204</v>
      </c>
      <c r="AF8" s="147">
        <v>0.1639844147043876</v>
      </c>
      <c r="AG8" s="148">
        <v>11079</v>
      </c>
      <c r="AH8" s="145">
        <v>3</v>
      </c>
      <c r="AI8" s="148">
        <v>9</v>
      </c>
    </row>
    <row r="9" spans="1:35">
      <c r="A9" s="266" t="s">
        <v>49</v>
      </c>
      <c r="B9" s="266" t="s">
        <v>241</v>
      </c>
      <c r="C9" s="266" t="s">
        <v>321</v>
      </c>
      <c r="D9" s="267">
        <v>1324</v>
      </c>
      <c r="E9" s="267">
        <v>91</v>
      </c>
      <c r="F9" s="267" t="s">
        <v>419</v>
      </c>
      <c r="G9" s="145">
        <v>381</v>
      </c>
      <c r="H9" s="148">
        <v>2</v>
      </c>
      <c r="I9" s="272">
        <v>0.27</v>
      </c>
      <c r="J9" s="146">
        <v>0</v>
      </c>
      <c r="K9" s="146">
        <v>11</v>
      </c>
      <c r="L9" s="146">
        <v>3</v>
      </c>
      <c r="M9" s="269">
        <v>3</v>
      </c>
      <c r="N9" s="145"/>
      <c r="O9" s="273">
        <v>0.1176</v>
      </c>
      <c r="P9" s="272">
        <v>1.5131475358211306</v>
      </c>
      <c r="Q9" s="269">
        <v>9610</v>
      </c>
      <c r="R9" s="148">
        <v>9610</v>
      </c>
      <c r="S9" s="148">
        <v>2600</v>
      </c>
      <c r="T9" s="272">
        <v>1.9637462235649548</v>
      </c>
      <c r="U9" s="273">
        <v>0.28776435045317222</v>
      </c>
      <c r="V9" s="148">
        <v>504</v>
      </c>
      <c r="W9" s="148">
        <v>734</v>
      </c>
      <c r="X9" s="148">
        <v>12</v>
      </c>
      <c r="Y9" s="148">
        <v>30</v>
      </c>
      <c r="Z9" s="269">
        <v>1</v>
      </c>
      <c r="AA9" s="148">
        <v>87</v>
      </c>
      <c r="AB9" s="148">
        <v>11.34</v>
      </c>
      <c r="AC9" s="271">
        <v>0.2</v>
      </c>
      <c r="AD9" s="148" t="s">
        <v>420</v>
      </c>
      <c r="AE9" s="148">
        <v>72</v>
      </c>
      <c r="AF9" s="147">
        <v>0.17119999999999999</v>
      </c>
      <c r="AG9" s="148">
        <v>6351</v>
      </c>
      <c r="AH9" s="145">
        <v>3</v>
      </c>
      <c r="AI9" s="148">
        <v>6</v>
      </c>
    </row>
    <row r="10" spans="1:35">
      <c r="A10" s="266" t="s">
        <v>199</v>
      </c>
      <c r="B10" s="266" t="s">
        <v>241</v>
      </c>
      <c r="C10" s="266" t="s">
        <v>321</v>
      </c>
      <c r="D10" s="267">
        <v>9924</v>
      </c>
      <c r="E10" s="267">
        <v>1272</v>
      </c>
      <c r="F10" s="267" t="s">
        <v>425</v>
      </c>
      <c r="G10" s="145">
        <v>1351</v>
      </c>
      <c r="H10" s="148">
        <v>3</v>
      </c>
      <c r="I10" s="272">
        <v>1.8</v>
      </c>
      <c r="J10" s="146">
        <v>0</v>
      </c>
      <c r="K10" s="146">
        <v>101.5</v>
      </c>
      <c r="L10" s="146">
        <v>14.5</v>
      </c>
      <c r="M10" s="269">
        <v>100</v>
      </c>
      <c r="N10" s="145"/>
      <c r="O10" s="273">
        <v>5.6067305330385654E-2</v>
      </c>
      <c r="P10" s="272">
        <v>2.3489555822328931</v>
      </c>
      <c r="Q10" s="269">
        <v>48917</v>
      </c>
      <c r="R10" s="148">
        <v>0</v>
      </c>
      <c r="S10" s="148">
        <v>92874</v>
      </c>
      <c r="T10" s="272">
        <v>9.3585247883917777</v>
      </c>
      <c r="U10" s="273">
        <v>0.13613462313583233</v>
      </c>
      <c r="V10" s="148">
        <v>2468</v>
      </c>
      <c r="W10" s="148">
        <v>3100</v>
      </c>
      <c r="X10" s="148">
        <v>175</v>
      </c>
      <c r="Y10" s="148">
        <v>2854</v>
      </c>
      <c r="Z10" s="269">
        <v>106</v>
      </c>
      <c r="AA10" s="148">
        <v>946</v>
      </c>
      <c r="AB10" s="148">
        <v>75.600000000000009</v>
      </c>
      <c r="AC10" s="271">
        <v>0.8</v>
      </c>
      <c r="AD10" s="148" t="s">
        <v>194</v>
      </c>
      <c r="AE10" s="148">
        <v>422</v>
      </c>
      <c r="AF10" s="147">
        <v>6.2146892655367235E-2</v>
      </c>
      <c r="AG10" s="148">
        <v>20825</v>
      </c>
      <c r="AH10" s="145">
        <v>3</v>
      </c>
      <c r="AI10" s="148">
        <v>13</v>
      </c>
    </row>
    <row r="11" spans="1:35">
      <c r="A11" s="266" t="s">
        <v>426</v>
      </c>
      <c r="B11" s="266" t="s">
        <v>241</v>
      </c>
      <c r="C11" s="266" t="s">
        <v>318</v>
      </c>
      <c r="D11" s="267">
        <v>9500</v>
      </c>
      <c r="E11" s="267">
        <v>1034</v>
      </c>
      <c r="F11" s="267" t="s">
        <v>425</v>
      </c>
      <c r="G11" s="145">
        <v>2900</v>
      </c>
      <c r="H11" s="148">
        <v>9</v>
      </c>
      <c r="I11" s="272">
        <v>0.85</v>
      </c>
      <c r="J11" s="146">
        <v>0</v>
      </c>
      <c r="K11" s="146">
        <v>25.5</v>
      </c>
      <c r="L11" s="146">
        <v>1.75</v>
      </c>
      <c r="M11" s="269">
        <v>7</v>
      </c>
      <c r="N11" s="145"/>
      <c r="O11" s="273">
        <v>2.8289025221540559E-2</v>
      </c>
      <c r="P11" s="272">
        <v>0.99381011756323479</v>
      </c>
      <c r="Q11" s="269">
        <v>22317</v>
      </c>
      <c r="R11" s="148">
        <v>0</v>
      </c>
      <c r="S11" s="148">
        <v>4989</v>
      </c>
      <c r="T11" s="272">
        <v>0.52515789473684216</v>
      </c>
      <c r="U11" s="273">
        <v>0.30526315789473685</v>
      </c>
      <c r="V11" s="148">
        <v>2</v>
      </c>
      <c r="W11" s="148">
        <v>17</v>
      </c>
      <c r="X11" s="148">
        <v>31</v>
      </c>
      <c r="Y11" s="148">
        <v>200</v>
      </c>
      <c r="Z11" s="269">
        <v>13</v>
      </c>
      <c r="AA11" s="148">
        <v>329</v>
      </c>
      <c r="AB11" s="148">
        <v>35.699999999999996</v>
      </c>
      <c r="AC11" s="271">
        <v>0.6</v>
      </c>
      <c r="AD11" s="148" t="s">
        <v>420</v>
      </c>
      <c r="AE11" s="148">
        <v>309</v>
      </c>
      <c r="AF11" s="147">
        <v>5.4669393319700069E-2</v>
      </c>
      <c r="AG11" s="148">
        <v>22456</v>
      </c>
      <c r="AH11" s="145">
        <v>4</v>
      </c>
      <c r="AI11" s="148">
        <v>12.25</v>
      </c>
    </row>
    <row r="12" spans="1:35">
      <c r="A12" s="266" t="s">
        <v>52</v>
      </c>
      <c r="B12" s="266" t="s">
        <v>249</v>
      </c>
      <c r="C12" s="266" t="s">
        <v>320</v>
      </c>
      <c r="D12" s="267">
        <v>15313</v>
      </c>
      <c r="E12" s="267">
        <v>0</v>
      </c>
      <c r="F12" s="267" t="s">
        <v>421</v>
      </c>
      <c r="G12" s="145">
        <v>1412</v>
      </c>
      <c r="H12" s="148">
        <v>4</v>
      </c>
      <c r="I12" s="272">
        <v>2.2000000000000002</v>
      </c>
      <c r="J12" s="146">
        <v>0</v>
      </c>
      <c r="K12" s="146">
        <v>57</v>
      </c>
      <c r="L12" s="146">
        <v>1</v>
      </c>
      <c r="M12" s="269">
        <v>8</v>
      </c>
      <c r="N12" s="145"/>
      <c r="O12" s="273">
        <v>0.17703911709005421</v>
      </c>
      <c r="P12" s="272">
        <v>2.0320532964615676</v>
      </c>
      <c r="Q12" s="269">
        <v>64664</v>
      </c>
      <c r="R12" s="148">
        <v>669</v>
      </c>
      <c r="S12" s="148">
        <v>32780</v>
      </c>
      <c r="T12" s="272">
        <v>2.1406647946189512</v>
      </c>
      <c r="U12" s="273">
        <v>9.2209233984196434E-2</v>
      </c>
      <c r="V12" s="148">
        <v>422</v>
      </c>
      <c r="W12" s="148">
        <v>65</v>
      </c>
      <c r="X12" s="148">
        <v>182</v>
      </c>
      <c r="Y12" s="148">
        <v>3534</v>
      </c>
      <c r="Z12" s="269">
        <v>125</v>
      </c>
      <c r="AA12" s="148">
        <v>30</v>
      </c>
      <c r="AB12" s="148">
        <v>92.4</v>
      </c>
      <c r="AC12" s="271">
        <v>1</v>
      </c>
      <c r="AD12" s="148" t="s">
        <v>194</v>
      </c>
      <c r="AE12" s="148">
        <v>350</v>
      </c>
      <c r="AF12" s="147">
        <v>0.18141448442499836</v>
      </c>
      <c r="AG12" s="148">
        <v>31822</v>
      </c>
      <c r="AH12" s="145">
        <v>5</v>
      </c>
      <c r="AI12" s="148">
        <v>28</v>
      </c>
    </row>
    <row r="13" spans="1:35">
      <c r="A13" s="266" t="s">
        <v>201</v>
      </c>
      <c r="B13" s="266" t="s">
        <v>250</v>
      </c>
      <c r="C13" s="266" t="s">
        <v>320</v>
      </c>
      <c r="D13" s="267">
        <v>0</v>
      </c>
      <c r="E13" s="267">
        <v>500</v>
      </c>
      <c r="F13" s="267" t="s">
        <v>419</v>
      </c>
      <c r="G13" s="145">
        <v>328</v>
      </c>
      <c r="H13" s="148">
        <v>3</v>
      </c>
      <c r="I13" s="272">
        <v>0.27</v>
      </c>
      <c r="J13" s="146">
        <v>0</v>
      </c>
      <c r="K13" s="146">
        <v>17</v>
      </c>
      <c r="L13" s="146">
        <v>2</v>
      </c>
      <c r="M13" s="269">
        <v>3</v>
      </c>
      <c r="N13" s="145"/>
      <c r="O13" s="273">
        <v>0.1676</v>
      </c>
      <c r="P13" s="272">
        <v>0.57336460776648424</v>
      </c>
      <c r="Q13" s="269">
        <v>4400</v>
      </c>
      <c r="R13" s="148">
        <v>100</v>
      </c>
      <c r="S13" s="148">
        <v>6000</v>
      </c>
      <c r="T13" s="272">
        <v>12</v>
      </c>
      <c r="U13" s="273">
        <v>0.65600000000000003</v>
      </c>
      <c r="V13" s="148">
        <v>0</v>
      </c>
      <c r="W13" s="148">
        <v>15</v>
      </c>
      <c r="X13" s="148">
        <v>43</v>
      </c>
      <c r="Y13" s="148">
        <v>1802</v>
      </c>
      <c r="Z13" s="269">
        <v>36</v>
      </c>
      <c r="AA13" s="148">
        <v>1280</v>
      </c>
      <c r="AB13" s="148">
        <v>11.34</v>
      </c>
      <c r="AC13" s="271">
        <v>0.12</v>
      </c>
      <c r="AD13" s="148" t="s">
        <v>420</v>
      </c>
      <c r="AE13" s="148">
        <v>128</v>
      </c>
      <c r="AF13" s="147">
        <v>0.12920000000000001</v>
      </c>
      <c r="AG13" s="148">
        <v>7674</v>
      </c>
      <c r="AH13" s="145">
        <v>5</v>
      </c>
      <c r="AI13" s="148">
        <v>8</v>
      </c>
    </row>
    <row r="14" spans="1:35">
      <c r="A14" s="266" t="s">
        <v>203</v>
      </c>
      <c r="B14" s="266" t="s">
        <v>241</v>
      </c>
      <c r="C14" s="266" t="s">
        <v>245</v>
      </c>
      <c r="D14" s="267">
        <v>2603</v>
      </c>
      <c r="E14" s="267">
        <v>266</v>
      </c>
      <c r="F14" s="267" t="s">
        <v>476</v>
      </c>
      <c r="G14" s="145">
        <v>153</v>
      </c>
      <c r="H14" s="148">
        <v>1</v>
      </c>
      <c r="I14" s="272">
        <v>0.3</v>
      </c>
      <c r="J14" s="146">
        <v>12</v>
      </c>
      <c r="K14" s="146">
        <v>20.5</v>
      </c>
      <c r="L14" s="146">
        <v>3</v>
      </c>
      <c r="M14" s="269">
        <v>2</v>
      </c>
      <c r="N14" s="145"/>
      <c r="O14" s="273">
        <v>4.6783625730994149E-2</v>
      </c>
      <c r="P14" s="272">
        <v>1</v>
      </c>
      <c r="Q14" s="269">
        <v>3625</v>
      </c>
      <c r="R14" s="148">
        <v>0</v>
      </c>
      <c r="S14" s="148">
        <v>1152</v>
      </c>
      <c r="T14" s="272">
        <v>0.44256626968882057</v>
      </c>
      <c r="U14" s="273">
        <v>5.8778332693046484E-2</v>
      </c>
      <c r="V14" s="148">
        <v>0</v>
      </c>
      <c r="W14" s="148">
        <v>0</v>
      </c>
      <c r="X14" s="148">
        <v>3</v>
      </c>
      <c r="Y14" s="148">
        <v>1</v>
      </c>
      <c r="Z14" s="269">
        <v>3</v>
      </c>
      <c r="AA14" s="148">
        <v>12</v>
      </c>
      <c r="AB14" s="148">
        <v>12.6</v>
      </c>
      <c r="AC14" s="271">
        <v>0.3</v>
      </c>
      <c r="AD14" s="148" t="s">
        <v>427</v>
      </c>
      <c r="AE14" s="148">
        <v>115</v>
      </c>
      <c r="AF14" s="147">
        <v>0.10322908721078057</v>
      </c>
      <c r="AG14" s="148">
        <v>3625</v>
      </c>
      <c r="AH14" s="145">
        <v>3</v>
      </c>
      <c r="AI14" s="148">
        <v>6</v>
      </c>
    </row>
    <row r="15" spans="1:35">
      <c r="A15" s="266" t="s">
        <v>293</v>
      </c>
      <c r="B15" s="266" t="s">
        <v>250</v>
      </c>
      <c r="C15" s="266" t="s">
        <v>319</v>
      </c>
      <c r="D15" s="267">
        <v>0</v>
      </c>
      <c r="E15" s="267">
        <v>492</v>
      </c>
      <c r="F15" s="267" t="s">
        <v>419</v>
      </c>
      <c r="G15" s="145">
        <v>287</v>
      </c>
      <c r="H15" s="148">
        <v>2</v>
      </c>
      <c r="I15" s="272">
        <v>0.22</v>
      </c>
      <c r="J15" s="146">
        <v>0</v>
      </c>
      <c r="K15" s="146">
        <v>4</v>
      </c>
      <c r="L15" s="146">
        <v>0</v>
      </c>
      <c r="M15" s="269">
        <v>3</v>
      </c>
      <c r="N15" s="145"/>
      <c r="O15" s="273">
        <v>7.0000000000000007E-2</v>
      </c>
      <c r="P15" s="272">
        <v>0.73</v>
      </c>
      <c r="Q15" s="269">
        <v>2979</v>
      </c>
      <c r="R15" s="148">
        <v>0</v>
      </c>
      <c r="S15" s="148">
        <v>4300</v>
      </c>
      <c r="T15" s="272">
        <v>8.74</v>
      </c>
      <c r="U15" s="273">
        <v>0.58299999999999996</v>
      </c>
      <c r="V15" s="148">
        <v>5</v>
      </c>
      <c r="W15" s="148">
        <v>2</v>
      </c>
      <c r="X15" s="148">
        <v>29</v>
      </c>
      <c r="Y15" s="148">
        <v>426</v>
      </c>
      <c r="Z15" s="269">
        <v>29</v>
      </c>
      <c r="AA15" s="148">
        <v>216</v>
      </c>
      <c r="AB15" s="148">
        <v>9.24</v>
      </c>
      <c r="AC15" s="271">
        <v>0.2</v>
      </c>
      <c r="AD15" s="148" t="s">
        <v>420</v>
      </c>
      <c r="AE15" s="148">
        <v>72</v>
      </c>
      <c r="AF15" s="147">
        <v>0.18</v>
      </c>
      <c r="AG15" s="148">
        <v>4097</v>
      </c>
      <c r="AH15" s="145">
        <v>4</v>
      </c>
      <c r="AI15" s="148">
        <v>4</v>
      </c>
    </row>
    <row r="16" spans="1:35">
      <c r="A16" s="266" t="s">
        <v>55</v>
      </c>
      <c r="B16" s="266" t="s">
        <v>249</v>
      </c>
      <c r="C16" s="266" t="s">
        <v>318</v>
      </c>
      <c r="D16" s="267">
        <v>3774</v>
      </c>
      <c r="E16" s="267">
        <v>374</v>
      </c>
      <c r="F16" s="267" t="s">
        <v>419</v>
      </c>
      <c r="G16" s="145">
        <v>564</v>
      </c>
      <c r="H16" s="148">
        <v>3</v>
      </c>
      <c r="I16" s="272">
        <v>0.56999999999999995</v>
      </c>
      <c r="J16" s="146">
        <v>0</v>
      </c>
      <c r="K16" s="146">
        <v>24</v>
      </c>
      <c r="L16" s="146">
        <v>2</v>
      </c>
      <c r="M16" s="269">
        <v>6</v>
      </c>
      <c r="N16" s="145"/>
      <c r="O16" s="273">
        <v>9.4790928419560591E-2</v>
      </c>
      <c r="P16" s="272">
        <v>2.5665738807701231</v>
      </c>
      <c r="Q16" s="269">
        <v>44258</v>
      </c>
      <c r="R16" s="148">
        <v>218</v>
      </c>
      <c r="S16" s="148">
        <v>10724</v>
      </c>
      <c r="T16" s="272">
        <v>2.8415474297827239</v>
      </c>
      <c r="U16" s="273">
        <v>0.1494435612082671</v>
      </c>
      <c r="V16" s="148">
        <v>355</v>
      </c>
      <c r="W16" s="148">
        <v>356</v>
      </c>
      <c r="X16" s="148">
        <v>138</v>
      </c>
      <c r="Y16" s="148">
        <v>365</v>
      </c>
      <c r="Z16" s="269">
        <v>106</v>
      </c>
      <c r="AA16" s="148">
        <v>165</v>
      </c>
      <c r="AB16" s="148">
        <v>23.939999999999998</v>
      </c>
      <c r="AC16" s="271">
        <v>0.25</v>
      </c>
      <c r="AD16" s="148" t="s">
        <v>192</v>
      </c>
      <c r="AE16" s="148">
        <v>306</v>
      </c>
      <c r="AF16" s="147">
        <v>0.18851878100637845</v>
      </c>
      <c r="AG16" s="148">
        <v>17244</v>
      </c>
      <c r="AH16" s="145">
        <v>4</v>
      </c>
      <c r="AI16" s="148">
        <v>11</v>
      </c>
    </row>
    <row r="17" spans="1:35">
      <c r="A17" s="266" t="s">
        <v>56</v>
      </c>
      <c r="B17" s="266" t="s">
        <v>241</v>
      </c>
      <c r="C17" s="266" t="s">
        <v>320</v>
      </c>
      <c r="D17" s="267">
        <v>2545</v>
      </c>
      <c r="E17" s="267">
        <v>588</v>
      </c>
      <c r="F17" s="267" t="s">
        <v>419</v>
      </c>
      <c r="G17" s="145">
        <v>192</v>
      </c>
      <c r="H17" s="148">
        <v>3</v>
      </c>
      <c r="I17" s="272">
        <v>0.85</v>
      </c>
      <c r="J17" s="146">
        <v>0</v>
      </c>
      <c r="K17" s="146">
        <v>7</v>
      </c>
      <c r="L17" s="146">
        <v>3</v>
      </c>
      <c r="M17" s="269">
        <v>18</v>
      </c>
      <c r="N17" s="145"/>
      <c r="O17" s="273">
        <v>7.8030993618960806E-2</v>
      </c>
      <c r="P17" s="272">
        <v>0.59641119221411187</v>
      </c>
      <c r="Q17" s="269">
        <v>5883</v>
      </c>
      <c r="R17" s="148">
        <v>85</v>
      </c>
      <c r="S17" s="148">
        <v>3878</v>
      </c>
      <c r="T17" s="272">
        <v>1.5237721021611002</v>
      </c>
      <c r="U17" s="273">
        <v>7.5442043222003929E-2</v>
      </c>
      <c r="V17" s="148">
        <v>67</v>
      </c>
      <c r="W17" s="148">
        <v>83</v>
      </c>
      <c r="X17" s="148">
        <v>95</v>
      </c>
      <c r="Y17" s="148">
        <v>1841</v>
      </c>
      <c r="Z17" s="269">
        <v>85</v>
      </c>
      <c r="AA17" s="148" t="s">
        <v>429</v>
      </c>
      <c r="AB17" s="148">
        <v>35.699999999999996</v>
      </c>
      <c r="AC17" s="271">
        <v>0.4</v>
      </c>
      <c r="AD17" s="148" t="s">
        <v>194</v>
      </c>
      <c r="AE17" s="148">
        <v>150</v>
      </c>
      <c r="AF17" s="147">
        <v>6.9462169553327249E-2</v>
      </c>
      <c r="AG17" s="148">
        <v>9864</v>
      </c>
      <c r="AH17" s="145">
        <v>4</v>
      </c>
      <c r="AI17" s="148">
        <v>11</v>
      </c>
    </row>
    <row r="18" spans="1:35">
      <c r="A18" s="266" t="s">
        <v>57</v>
      </c>
      <c r="B18" s="266" t="s">
        <v>241</v>
      </c>
      <c r="C18" s="266" t="s">
        <v>318</v>
      </c>
      <c r="D18" s="267">
        <v>1503</v>
      </c>
      <c r="E18" s="267">
        <v>96</v>
      </c>
      <c r="F18" s="267" t="s">
        <v>419</v>
      </c>
      <c r="G18" s="145">
        <v>114</v>
      </c>
      <c r="H18" s="148">
        <v>1</v>
      </c>
      <c r="I18" s="272">
        <v>0</v>
      </c>
      <c r="J18" s="146">
        <v>0</v>
      </c>
      <c r="K18" s="146">
        <v>0</v>
      </c>
      <c r="L18" s="146">
        <v>0</v>
      </c>
      <c r="M18" s="269">
        <v>0</v>
      </c>
      <c r="N18" s="145"/>
      <c r="O18" s="273">
        <v>0</v>
      </c>
      <c r="P18" s="272">
        <v>1.4376629351326484</v>
      </c>
      <c r="Q18" s="269">
        <v>9375</v>
      </c>
      <c r="R18" s="148">
        <v>0</v>
      </c>
      <c r="S18" s="148">
        <v>490</v>
      </c>
      <c r="T18" s="272">
        <v>0.32601463739188291</v>
      </c>
      <c r="U18" s="273">
        <v>7.5848303393213579E-2</v>
      </c>
      <c r="V18" s="148">
        <v>0</v>
      </c>
      <c r="W18" s="148">
        <v>0</v>
      </c>
      <c r="X18" s="148">
        <v>40</v>
      </c>
      <c r="Y18" s="148">
        <v>67</v>
      </c>
      <c r="Z18" s="269">
        <v>30</v>
      </c>
      <c r="AA18" s="148">
        <v>20</v>
      </c>
      <c r="AB18" s="148">
        <v>0</v>
      </c>
      <c r="AC18" s="271">
        <v>0.3</v>
      </c>
      <c r="AD18" s="148" t="s">
        <v>192</v>
      </c>
      <c r="AE18" s="148">
        <v>110</v>
      </c>
      <c r="AF18" s="147">
        <v>9.5600000000000004E-2</v>
      </c>
      <c r="AG18" s="148">
        <v>6521</v>
      </c>
      <c r="AH18" s="145">
        <v>2</v>
      </c>
      <c r="AI18" s="148">
        <v>6</v>
      </c>
    </row>
    <row r="19" spans="1:35">
      <c r="A19" s="266" t="s">
        <v>58</v>
      </c>
      <c r="B19" s="266" t="s">
        <v>249</v>
      </c>
      <c r="C19" s="266" t="s">
        <v>319</v>
      </c>
      <c r="D19" s="267">
        <v>3385</v>
      </c>
      <c r="E19" s="267">
        <v>287</v>
      </c>
      <c r="F19" s="267" t="s">
        <v>419</v>
      </c>
      <c r="G19" s="145">
        <v>506</v>
      </c>
      <c r="H19" s="148">
        <v>2</v>
      </c>
      <c r="I19" s="272">
        <v>0.89</v>
      </c>
      <c r="J19" s="146">
        <v>0</v>
      </c>
      <c r="K19" s="146">
        <v>13</v>
      </c>
      <c r="L19" s="146">
        <v>1</v>
      </c>
      <c r="M19" s="269">
        <v>2</v>
      </c>
      <c r="N19" s="145"/>
      <c r="O19" s="273">
        <v>0.16307053941908714</v>
      </c>
      <c r="P19" s="272">
        <v>2.0106089539571399</v>
      </c>
      <c r="Q19" s="269">
        <v>18952</v>
      </c>
      <c r="R19" s="148">
        <v>239</v>
      </c>
      <c r="S19" s="148">
        <v>8000</v>
      </c>
      <c r="T19" s="272">
        <v>2.3633677991137372</v>
      </c>
      <c r="U19" s="273">
        <v>0.14948301329394387</v>
      </c>
      <c r="V19" s="148">
        <v>5</v>
      </c>
      <c r="W19" s="148">
        <v>5</v>
      </c>
      <c r="X19" s="148">
        <v>25</v>
      </c>
      <c r="Y19" s="148">
        <v>296</v>
      </c>
      <c r="Z19" s="269">
        <v>19</v>
      </c>
      <c r="AA19" s="148">
        <v>108</v>
      </c>
      <c r="AB19" s="148">
        <v>37.380000000000003</v>
      </c>
      <c r="AC19" s="271">
        <v>0.64</v>
      </c>
      <c r="AD19" s="148" t="s">
        <v>420</v>
      </c>
      <c r="AE19" s="148">
        <v>67</v>
      </c>
      <c r="AF19" s="147">
        <v>0.18319502074688795</v>
      </c>
      <c r="AG19" s="148">
        <v>9426</v>
      </c>
      <c r="AH19" s="145">
        <v>3</v>
      </c>
      <c r="AI19" s="148">
        <v>8.5</v>
      </c>
    </row>
    <row r="20" spans="1:35">
      <c r="A20" s="266" t="s">
        <v>128</v>
      </c>
      <c r="B20" s="266" t="s">
        <v>244</v>
      </c>
      <c r="C20" s="266" t="s">
        <v>319</v>
      </c>
      <c r="D20" s="267">
        <v>22157</v>
      </c>
      <c r="E20" s="267">
        <v>0</v>
      </c>
      <c r="F20" s="267" t="s">
        <v>421</v>
      </c>
      <c r="G20" s="145">
        <v>6244</v>
      </c>
      <c r="H20" s="148">
        <v>8</v>
      </c>
      <c r="I20" s="272">
        <v>6.5</v>
      </c>
      <c r="J20" s="146">
        <v>0</v>
      </c>
      <c r="K20" s="146">
        <v>28</v>
      </c>
      <c r="L20" s="146">
        <v>2.2857142857142856</v>
      </c>
      <c r="M20" s="269">
        <v>1</v>
      </c>
      <c r="N20" s="145"/>
      <c r="O20" s="273">
        <v>0.24976305456514872</v>
      </c>
      <c r="P20" s="272">
        <v>1.9060011501310954</v>
      </c>
      <c r="Q20" s="269">
        <v>195550</v>
      </c>
      <c r="R20" s="148">
        <v>0</v>
      </c>
      <c r="S20" s="148">
        <v>167336</v>
      </c>
      <c r="T20" s="272">
        <v>7.5522859592905176</v>
      </c>
      <c r="U20" s="273">
        <v>0.28180710384979918</v>
      </c>
      <c r="V20" s="148">
        <v>13045</v>
      </c>
      <c r="W20" s="148">
        <v>12383</v>
      </c>
      <c r="X20" s="148">
        <v>39</v>
      </c>
      <c r="Y20" s="148">
        <v>3332</v>
      </c>
      <c r="Z20" s="269">
        <v>19</v>
      </c>
      <c r="AA20" s="148">
        <v>25</v>
      </c>
      <c r="AB20" s="148">
        <v>273</v>
      </c>
      <c r="AC20" s="271">
        <v>0.7</v>
      </c>
      <c r="AD20" s="148" t="s">
        <v>194</v>
      </c>
      <c r="AE20" s="148">
        <v>1085</v>
      </c>
      <c r="AF20" s="147">
        <v>0.27029832558559369</v>
      </c>
      <c r="AG20" s="148">
        <v>102597</v>
      </c>
      <c r="AH20" s="145">
        <v>6</v>
      </c>
      <c r="AI20" s="148">
        <v>33</v>
      </c>
    </row>
    <row r="21" spans="1:35">
      <c r="A21" s="266" t="s">
        <v>207</v>
      </c>
      <c r="B21" s="266" t="s">
        <v>250</v>
      </c>
      <c r="C21" s="266" t="s">
        <v>319</v>
      </c>
      <c r="D21" s="267">
        <v>854</v>
      </c>
      <c r="E21" s="267">
        <v>854</v>
      </c>
      <c r="F21" s="267" t="s">
        <v>425</v>
      </c>
      <c r="G21" s="145">
        <v>476</v>
      </c>
      <c r="H21" s="148">
        <v>3</v>
      </c>
      <c r="I21" s="272">
        <v>0.65</v>
      </c>
      <c r="J21" s="146">
        <v>0</v>
      </c>
      <c r="K21" s="146">
        <v>10.5</v>
      </c>
      <c r="L21" s="146">
        <v>1</v>
      </c>
      <c r="M21" s="269">
        <v>3</v>
      </c>
      <c r="N21" s="145"/>
      <c r="O21" s="273">
        <v>3.4000000000000002E-2</v>
      </c>
      <c r="P21" s="272">
        <v>0.35149999999999998</v>
      </c>
      <c r="Q21" s="269">
        <v>4311</v>
      </c>
      <c r="R21" s="148">
        <v>82</v>
      </c>
      <c r="S21" s="148">
        <v>17500</v>
      </c>
      <c r="T21" s="272">
        <v>20.49</v>
      </c>
      <c r="U21" s="273">
        <v>0.55700000000000005</v>
      </c>
      <c r="V21" s="148">
        <v>26</v>
      </c>
      <c r="W21" s="148">
        <v>1</v>
      </c>
      <c r="X21" s="148">
        <v>98</v>
      </c>
      <c r="Y21" s="148">
        <v>2110</v>
      </c>
      <c r="Z21" s="269">
        <v>98</v>
      </c>
      <c r="AA21" s="148">
        <v>466</v>
      </c>
      <c r="AB21" s="148">
        <v>27.3</v>
      </c>
      <c r="AC21" s="271">
        <v>0.6</v>
      </c>
      <c r="AD21" s="148" t="s">
        <v>192</v>
      </c>
      <c r="AE21" s="148">
        <v>170</v>
      </c>
      <c r="AF21" s="147">
        <v>0.13800000000000001</v>
      </c>
      <c r="AG21" s="148">
        <v>12263</v>
      </c>
      <c r="AH21" s="145">
        <v>5</v>
      </c>
      <c r="AI21" s="148">
        <v>1</v>
      </c>
    </row>
    <row r="22" spans="1:35">
      <c r="A22" s="266" t="s">
        <v>208</v>
      </c>
      <c r="B22" s="266" t="s">
        <v>241</v>
      </c>
      <c r="C22" s="266" t="s">
        <v>319</v>
      </c>
      <c r="D22" s="267">
        <v>2373</v>
      </c>
      <c r="E22" s="267">
        <v>154</v>
      </c>
      <c r="F22" s="267" t="s">
        <v>419</v>
      </c>
      <c r="G22" s="145">
        <v>408</v>
      </c>
      <c r="H22" s="148">
        <v>2</v>
      </c>
      <c r="I22" s="272">
        <v>0.8</v>
      </c>
      <c r="J22" s="146">
        <v>4</v>
      </c>
      <c r="K22" s="146">
        <v>19</v>
      </c>
      <c r="L22" s="146">
        <v>2</v>
      </c>
      <c r="M22" s="269">
        <v>4</v>
      </c>
      <c r="N22" s="145"/>
      <c r="O22" s="273">
        <v>0.25071587655106586</v>
      </c>
      <c r="P22" s="272">
        <v>1.287880269979458</v>
      </c>
      <c r="Q22" s="269">
        <v>13166</v>
      </c>
      <c r="R22" s="148">
        <v>343</v>
      </c>
      <c r="S22" s="148">
        <v>4300</v>
      </c>
      <c r="T22" s="272">
        <v>1.8120522545301307</v>
      </c>
      <c r="U22" s="273">
        <v>0.17193426042983564</v>
      </c>
      <c r="V22" s="148">
        <v>100</v>
      </c>
      <c r="W22" s="148">
        <v>43</v>
      </c>
      <c r="X22" s="148">
        <v>43</v>
      </c>
      <c r="Y22" s="148">
        <v>529</v>
      </c>
      <c r="Z22" s="269">
        <v>22</v>
      </c>
      <c r="AA22" s="148">
        <v>93</v>
      </c>
      <c r="AB22" s="148">
        <v>33.6</v>
      </c>
      <c r="AC22" s="271">
        <v>0.4</v>
      </c>
      <c r="AD22" s="148" t="s">
        <v>192</v>
      </c>
      <c r="AE22" s="148">
        <v>130</v>
      </c>
      <c r="AF22" s="147">
        <v>0.25930639516385617</v>
      </c>
      <c r="AG22" s="148">
        <v>10223</v>
      </c>
      <c r="AH22" s="145">
        <v>4</v>
      </c>
      <c r="AI22" s="148">
        <v>10</v>
      </c>
    </row>
    <row r="23" spans="1:35">
      <c r="A23" s="266" t="s">
        <v>61</v>
      </c>
      <c r="B23" s="266" t="s">
        <v>241</v>
      </c>
      <c r="C23" s="266" t="s">
        <v>321</v>
      </c>
      <c r="D23" s="267">
        <v>2081</v>
      </c>
      <c r="E23" s="267">
        <v>199</v>
      </c>
      <c r="F23" s="267" t="s">
        <v>419</v>
      </c>
      <c r="G23" s="145">
        <v>201</v>
      </c>
      <c r="H23" s="148">
        <v>2</v>
      </c>
      <c r="I23" s="272">
        <v>0.3</v>
      </c>
      <c r="J23" s="146">
        <v>0</v>
      </c>
      <c r="K23" s="146">
        <v>9</v>
      </c>
      <c r="L23" s="146">
        <v>2</v>
      </c>
      <c r="M23" s="269">
        <v>9</v>
      </c>
      <c r="N23" s="145"/>
      <c r="O23" s="273">
        <v>5.2990897269180756E-2</v>
      </c>
      <c r="P23" s="272">
        <v>0.70051566838556123</v>
      </c>
      <c r="Q23" s="269">
        <v>3532</v>
      </c>
      <c r="R23" s="148">
        <v>0</v>
      </c>
      <c r="S23" s="148">
        <v>2113</v>
      </c>
      <c r="T23" s="272">
        <v>1.0153772224891879</v>
      </c>
      <c r="U23" s="273">
        <v>9.6588178760211432E-2</v>
      </c>
      <c r="V23" s="148">
        <v>204</v>
      </c>
      <c r="W23" s="148">
        <v>532</v>
      </c>
      <c r="X23" s="148">
        <v>20</v>
      </c>
      <c r="Y23" s="148">
        <v>169</v>
      </c>
      <c r="Z23" s="269">
        <v>11</v>
      </c>
      <c r="AA23" s="148">
        <v>12</v>
      </c>
      <c r="AB23" s="148">
        <v>12.6</v>
      </c>
      <c r="AC23" s="271">
        <v>0.2</v>
      </c>
      <c r="AD23" s="148" t="s">
        <v>194</v>
      </c>
      <c r="AE23" s="148">
        <v>72</v>
      </c>
      <c r="AF23" s="147">
        <v>0.11833550065019506</v>
      </c>
      <c r="AG23" s="148">
        <v>5042</v>
      </c>
      <c r="AH23" s="145">
        <v>3</v>
      </c>
      <c r="AI23" s="148">
        <v>6</v>
      </c>
    </row>
    <row r="24" spans="1:35">
      <c r="A24" s="266" t="s">
        <v>62</v>
      </c>
      <c r="B24" s="266" t="s">
        <v>241</v>
      </c>
      <c r="C24" s="266" t="s">
        <v>321</v>
      </c>
      <c r="D24" s="267">
        <v>18446</v>
      </c>
      <c r="E24" s="267">
        <v>2027</v>
      </c>
      <c r="F24" s="267" t="s">
        <v>421</v>
      </c>
      <c r="G24" s="145">
        <v>1779</v>
      </c>
      <c r="H24" s="148">
        <v>9</v>
      </c>
      <c r="I24" s="272">
        <v>6</v>
      </c>
      <c r="J24" s="146">
        <v>0</v>
      </c>
      <c r="K24" s="146">
        <v>61</v>
      </c>
      <c r="L24" s="146">
        <v>1.375</v>
      </c>
      <c r="M24" s="269">
        <v>4</v>
      </c>
      <c r="N24" s="145"/>
      <c r="O24" s="273">
        <v>4.8143871802946013E-2</v>
      </c>
      <c r="P24" s="272">
        <v>1.0387206460524918</v>
      </c>
      <c r="Q24" s="269">
        <v>48877</v>
      </c>
      <c r="R24" s="148">
        <v>0</v>
      </c>
      <c r="S24" s="148">
        <v>8000</v>
      </c>
      <c r="T24" s="272">
        <v>0.43369836278868046</v>
      </c>
      <c r="U24" s="273">
        <v>9.6443673425132825E-2</v>
      </c>
      <c r="V24" s="148">
        <v>5356</v>
      </c>
      <c r="W24" s="148">
        <v>403</v>
      </c>
      <c r="X24" s="148">
        <v>57</v>
      </c>
      <c r="Y24" s="148">
        <v>1352</v>
      </c>
      <c r="Z24" s="269">
        <v>23</v>
      </c>
      <c r="AA24" s="148">
        <v>0</v>
      </c>
      <c r="AB24" s="148">
        <v>252</v>
      </c>
      <c r="AC24" s="271">
        <v>0.8</v>
      </c>
      <c r="AD24" s="148" t="s">
        <v>194</v>
      </c>
      <c r="AE24" s="148">
        <v>280</v>
      </c>
      <c r="AF24" s="147">
        <v>0.12903677268115182</v>
      </c>
      <c r="AG24" s="148">
        <v>47055</v>
      </c>
      <c r="AH24" s="145">
        <v>6</v>
      </c>
      <c r="AI24" s="148">
        <v>43</v>
      </c>
    </row>
    <row r="25" spans="1:35">
      <c r="A25" s="266" t="s">
        <v>63</v>
      </c>
      <c r="B25" s="266" t="s">
        <v>241</v>
      </c>
      <c r="C25" s="266" t="s">
        <v>245</v>
      </c>
      <c r="D25" s="267">
        <v>720</v>
      </c>
      <c r="E25" s="267">
        <v>359</v>
      </c>
      <c r="F25" s="267" t="s">
        <v>477</v>
      </c>
      <c r="G25" s="145">
        <v>180</v>
      </c>
      <c r="H25" s="148">
        <v>2</v>
      </c>
      <c r="I25" s="272">
        <v>0.25</v>
      </c>
      <c r="J25" s="146">
        <v>0</v>
      </c>
      <c r="K25" s="146">
        <v>20</v>
      </c>
      <c r="L25" s="146">
        <v>3</v>
      </c>
      <c r="M25" s="269">
        <v>9</v>
      </c>
      <c r="N25" s="145"/>
      <c r="O25" s="273">
        <v>0.17375745526838965</v>
      </c>
      <c r="P25" s="272">
        <v>0.93628269337785197</v>
      </c>
      <c r="Q25" s="269">
        <v>6730</v>
      </c>
      <c r="R25" s="148">
        <v>6730</v>
      </c>
      <c r="S25" s="148">
        <v>4926</v>
      </c>
      <c r="T25" s="272">
        <v>6.8416666666666668</v>
      </c>
      <c r="U25" s="273">
        <v>0.25</v>
      </c>
      <c r="V25" s="148">
        <v>0</v>
      </c>
      <c r="W25" s="148">
        <v>0</v>
      </c>
      <c r="X25" s="148">
        <v>24</v>
      </c>
      <c r="Y25" s="148">
        <v>324</v>
      </c>
      <c r="Z25" s="269">
        <v>0</v>
      </c>
      <c r="AA25" s="148">
        <v>37.5</v>
      </c>
      <c r="AB25" s="148">
        <v>10.5</v>
      </c>
      <c r="AC25" s="271">
        <v>0.15010000000000001</v>
      </c>
      <c r="AD25" s="148" t="s">
        <v>427</v>
      </c>
      <c r="AE25" s="148">
        <v>112</v>
      </c>
      <c r="AF25" s="147">
        <v>0.28906560636182904</v>
      </c>
      <c r="AG25" s="148">
        <v>7188</v>
      </c>
      <c r="AH25" s="145">
        <v>4</v>
      </c>
      <c r="AI25" s="148">
        <v>7.5</v>
      </c>
    </row>
    <row r="26" spans="1:35">
      <c r="A26" s="266" t="s">
        <v>210</v>
      </c>
      <c r="B26" s="266" t="s">
        <v>241</v>
      </c>
      <c r="C26" s="266" t="s">
        <v>245</v>
      </c>
      <c r="D26" s="267">
        <v>720</v>
      </c>
      <c r="E26" s="267">
        <v>359</v>
      </c>
      <c r="F26" s="267" t="s">
        <v>477</v>
      </c>
      <c r="G26" s="145">
        <v>180</v>
      </c>
      <c r="H26" s="148">
        <v>2</v>
      </c>
      <c r="I26" s="272">
        <v>0.25</v>
      </c>
      <c r="J26" s="146">
        <v>0</v>
      </c>
      <c r="K26" s="146">
        <v>22</v>
      </c>
      <c r="L26" s="146">
        <v>8</v>
      </c>
      <c r="M26" s="269">
        <v>4</v>
      </c>
      <c r="N26" s="145"/>
      <c r="O26" s="273">
        <v>0.1676</v>
      </c>
      <c r="P26" s="272">
        <v>1.1068969682328784</v>
      </c>
      <c r="Q26" s="269">
        <v>9164</v>
      </c>
      <c r="R26" s="148">
        <v>0</v>
      </c>
      <c r="S26" s="148">
        <v>4010</v>
      </c>
      <c r="T26" s="272">
        <v>2.214246272777471</v>
      </c>
      <c r="U26" s="273">
        <v>0.92214246272777467</v>
      </c>
      <c r="V26" s="148">
        <v>0</v>
      </c>
      <c r="W26" s="148">
        <v>0</v>
      </c>
      <c r="X26" s="148">
        <v>17</v>
      </c>
      <c r="Y26" s="148">
        <v>442</v>
      </c>
      <c r="Z26" s="269">
        <v>0</v>
      </c>
      <c r="AA26" s="148">
        <v>63</v>
      </c>
      <c r="AB26" s="148">
        <v>29.4</v>
      </c>
      <c r="AC26" s="271">
        <v>0.4</v>
      </c>
      <c r="AD26" s="148" t="s">
        <v>427</v>
      </c>
      <c r="AE26" s="148">
        <v>112</v>
      </c>
      <c r="AF26" s="147">
        <v>0.27079999999999999</v>
      </c>
      <c r="AG26" s="148">
        <v>8279</v>
      </c>
      <c r="AH26" s="145">
        <v>3</v>
      </c>
      <c r="AI26" s="148">
        <v>6</v>
      </c>
    </row>
    <row r="27" spans="1:35">
      <c r="A27" s="266" t="s">
        <v>67</v>
      </c>
      <c r="B27" s="266" t="s">
        <v>241</v>
      </c>
      <c r="C27" s="266" t="s">
        <v>245</v>
      </c>
      <c r="D27" s="267">
        <v>10697</v>
      </c>
      <c r="E27" s="267">
        <v>1103</v>
      </c>
      <c r="F27" s="267" t="s">
        <v>478</v>
      </c>
      <c r="G27" s="145">
        <v>1674</v>
      </c>
      <c r="H27" s="148">
        <v>4</v>
      </c>
      <c r="I27" s="272">
        <v>1.45</v>
      </c>
      <c r="J27" s="146">
        <v>0</v>
      </c>
      <c r="K27" s="146">
        <v>30</v>
      </c>
      <c r="L27" s="146">
        <v>1.6666666666666667</v>
      </c>
      <c r="M27" s="269">
        <v>2</v>
      </c>
      <c r="N27" s="145"/>
      <c r="O27" s="273">
        <v>0.12614113002714039</v>
      </c>
      <c r="P27" s="272">
        <v>1.5661172065935209</v>
      </c>
      <c r="Q27" s="269">
        <v>30118</v>
      </c>
      <c r="R27" s="148">
        <v>0</v>
      </c>
      <c r="S27" s="148">
        <v>23768</v>
      </c>
      <c r="T27" s="272">
        <v>2.2219313826306442</v>
      </c>
      <c r="U27" s="273">
        <v>0.15649247452556792</v>
      </c>
      <c r="V27" s="148">
        <v>0</v>
      </c>
      <c r="W27" s="148">
        <v>373</v>
      </c>
      <c r="X27" s="148">
        <v>96</v>
      </c>
      <c r="Y27" s="148">
        <v>1740</v>
      </c>
      <c r="Z27" s="269">
        <v>73</v>
      </c>
      <c r="AA27" s="148">
        <v>73</v>
      </c>
      <c r="AB27" s="148">
        <v>60.9</v>
      </c>
      <c r="AC27" s="271">
        <v>0.5</v>
      </c>
      <c r="AD27" s="148" t="s">
        <v>423</v>
      </c>
      <c r="AE27" s="148">
        <v>295</v>
      </c>
      <c r="AF27" s="147">
        <v>9.5916604983962497E-2</v>
      </c>
      <c r="AG27" s="148">
        <v>19231</v>
      </c>
      <c r="AH27" s="145">
        <v>6</v>
      </c>
      <c r="AI27" s="148">
        <v>18</v>
      </c>
    </row>
    <row r="28" spans="1:35">
      <c r="A28" s="266" t="s">
        <v>71</v>
      </c>
      <c r="B28" s="266" t="s">
        <v>241</v>
      </c>
      <c r="C28" s="266" t="s">
        <v>318</v>
      </c>
      <c r="D28" s="267">
        <v>7000</v>
      </c>
      <c r="E28" s="267">
        <v>727</v>
      </c>
      <c r="F28" s="267" t="s">
        <v>425</v>
      </c>
      <c r="G28" s="145">
        <v>846</v>
      </c>
      <c r="H28" s="148">
        <v>3</v>
      </c>
      <c r="I28" s="272">
        <v>1.6</v>
      </c>
      <c r="J28" s="146">
        <v>0</v>
      </c>
      <c r="K28" s="146">
        <v>90</v>
      </c>
      <c r="L28" s="146">
        <v>1</v>
      </c>
      <c r="M28" s="269">
        <v>1</v>
      </c>
      <c r="N28" s="145"/>
      <c r="O28" s="273">
        <v>1.4010343206393982E-2</v>
      </c>
      <c r="P28" s="272">
        <v>1.507347989700931</v>
      </c>
      <c r="Q28" s="269">
        <v>38053</v>
      </c>
      <c r="R28" s="148">
        <v>0</v>
      </c>
      <c r="S28" s="148">
        <v>30000</v>
      </c>
      <c r="T28" s="272">
        <v>4.2857142857142856</v>
      </c>
      <c r="U28" s="273">
        <v>0.12085714285714286</v>
      </c>
      <c r="V28" s="148">
        <v>69</v>
      </c>
      <c r="W28" s="148">
        <v>0</v>
      </c>
      <c r="X28" s="148">
        <v>59</v>
      </c>
      <c r="Y28" s="148">
        <v>312</v>
      </c>
      <c r="Z28" s="269">
        <v>48</v>
      </c>
      <c r="AA28" s="148">
        <v>156</v>
      </c>
      <c r="AB28" s="148">
        <v>67.2</v>
      </c>
      <c r="AC28" s="271">
        <v>0.4</v>
      </c>
      <c r="AD28" s="148" t="s">
        <v>194</v>
      </c>
      <c r="AE28" s="148">
        <v>550</v>
      </c>
      <c r="AF28" s="147">
        <v>0.16041372825575928</v>
      </c>
      <c r="AG28" s="148">
        <v>25245</v>
      </c>
      <c r="AH28" s="145">
        <v>4</v>
      </c>
      <c r="AI28" s="148">
        <v>26.5</v>
      </c>
    </row>
    <row r="29" spans="1:35">
      <c r="A29" s="266" t="s">
        <v>106</v>
      </c>
      <c r="B29" s="266" t="s">
        <v>241</v>
      </c>
      <c r="C29" s="266" t="s">
        <v>319</v>
      </c>
      <c r="D29" s="267">
        <v>3337</v>
      </c>
      <c r="E29" s="267">
        <v>440</v>
      </c>
      <c r="F29" s="267" t="s">
        <v>419</v>
      </c>
      <c r="G29" s="145">
        <v>751</v>
      </c>
      <c r="H29" s="148">
        <v>3</v>
      </c>
      <c r="I29" s="272">
        <v>1.7</v>
      </c>
      <c r="J29" s="146">
        <v>0</v>
      </c>
      <c r="K29" s="146">
        <v>15</v>
      </c>
      <c r="L29" s="146">
        <v>4.5</v>
      </c>
      <c r="M29" s="269">
        <v>6</v>
      </c>
      <c r="N29" s="145"/>
      <c r="O29" s="273">
        <v>0.22</v>
      </c>
      <c r="P29" s="272">
        <v>2.61</v>
      </c>
      <c r="Q29" s="269">
        <v>28078</v>
      </c>
      <c r="R29" s="148">
        <v>0</v>
      </c>
      <c r="S29" s="148">
        <v>17000</v>
      </c>
      <c r="T29" s="272">
        <v>5.09</v>
      </c>
      <c r="U29" s="273">
        <v>0.22500000000000001</v>
      </c>
      <c r="V29" s="148">
        <v>52</v>
      </c>
      <c r="W29" s="148">
        <v>5</v>
      </c>
      <c r="X29" s="148">
        <v>231</v>
      </c>
      <c r="Y29" s="148">
        <v>4402</v>
      </c>
      <c r="Z29" s="269">
        <v>169</v>
      </c>
      <c r="AA29" s="148">
        <v>340</v>
      </c>
      <c r="AB29" s="148">
        <v>71.400000000000006</v>
      </c>
      <c r="AC29" s="271">
        <v>0.7</v>
      </c>
      <c r="AD29" s="148" t="s">
        <v>192</v>
      </c>
      <c r="AE29" s="148">
        <v>86</v>
      </c>
      <c r="AF29" s="147">
        <v>0.14299999999999999</v>
      </c>
      <c r="AG29" s="148">
        <v>10777</v>
      </c>
      <c r="AH29" s="145">
        <v>4</v>
      </c>
      <c r="AI29" s="148">
        <v>16</v>
      </c>
    </row>
    <row r="30" spans="1:35">
      <c r="A30" s="266" t="s">
        <v>74</v>
      </c>
      <c r="B30" s="266" t="s">
        <v>241</v>
      </c>
      <c r="C30" s="266" t="s">
        <v>321</v>
      </c>
      <c r="D30" s="267">
        <v>4557</v>
      </c>
      <c r="E30" s="267">
        <v>319</v>
      </c>
      <c r="F30" s="267" t="s">
        <v>419</v>
      </c>
      <c r="G30" s="145">
        <v>775</v>
      </c>
      <c r="H30" s="148">
        <v>2</v>
      </c>
      <c r="I30" s="272">
        <v>0.6</v>
      </c>
      <c r="J30" s="146">
        <v>0</v>
      </c>
      <c r="K30" s="146">
        <v>48</v>
      </c>
      <c r="L30" s="146">
        <v>10</v>
      </c>
      <c r="M30" s="269">
        <v>250</v>
      </c>
      <c r="N30" s="145"/>
      <c r="O30" s="273">
        <v>0.11573472041612484</v>
      </c>
      <c r="P30" s="272">
        <v>1.7672425338154547</v>
      </c>
      <c r="Q30" s="269">
        <v>13196</v>
      </c>
      <c r="R30" s="148">
        <v>0</v>
      </c>
      <c r="S30" s="148">
        <v>16573</v>
      </c>
      <c r="T30" s="272">
        <v>3.6368224709238532</v>
      </c>
      <c r="U30" s="273">
        <v>0.17006802721088435</v>
      </c>
      <c r="V30" s="148">
        <v>2241</v>
      </c>
      <c r="W30" s="269">
        <v>812</v>
      </c>
      <c r="X30" s="148">
        <v>188</v>
      </c>
      <c r="Y30" s="148">
        <v>2923</v>
      </c>
      <c r="Z30" s="269">
        <v>141</v>
      </c>
      <c r="AA30" s="148">
        <v>50</v>
      </c>
      <c r="AB30" s="148">
        <v>25.2</v>
      </c>
      <c r="AC30" s="271">
        <v>0.35</v>
      </c>
      <c r="AD30" s="148" t="s">
        <v>420</v>
      </c>
      <c r="AE30" s="148">
        <v>208</v>
      </c>
      <c r="AF30" s="147">
        <v>0.12028608582574772</v>
      </c>
      <c r="AG30" s="148">
        <v>7467</v>
      </c>
      <c r="AH30" s="145">
        <v>4</v>
      </c>
      <c r="AI30" s="148">
        <v>11</v>
      </c>
    </row>
    <row r="31" spans="1:35">
      <c r="A31" s="266" t="s">
        <v>75</v>
      </c>
      <c r="B31" s="266" t="s">
        <v>241</v>
      </c>
      <c r="C31" s="266" t="s">
        <v>319</v>
      </c>
      <c r="D31" s="267">
        <v>3799</v>
      </c>
      <c r="E31" s="267">
        <v>294</v>
      </c>
      <c r="F31" s="267" t="s">
        <v>419</v>
      </c>
      <c r="G31" s="145">
        <v>450</v>
      </c>
      <c r="H31" s="148">
        <v>1</v>
      </c>
      <c r="I31" s="272">
        <v>0.5</v>
      </c>
      <c r="J31" s="146">
        <v>5</v>
      </c>
      <c r="K31" s="146">
        <v>25</v>
      </c>
      <c r="L31" s="146">
        <v>3</v>
      </c>
      <c r="M31" s="269">
        <v>12</v>
      </c>
      <c r="N31" s="145"/>
      <c r="O31" s="273">
        <v>0.21408236857088631</v>
      </c>
      <c r="P31" s="272">
        <v>1.7953844872115305</v>
      </c>
      <c r="Q31" s="269">
        <v>21550</v>
      </c>
      <c r="R31" s="148">
        <v>6048</v>
      </c>
      <c r="S31" s="148">
        <v>7876</v>
      </c>
      <c r="T31" s="272">
        <v>2.0731771518820743</v>
      </c>
      <c r="U31" s="273">
        <v>0.11845222426954462</v>
      </c>
      <c r="V31" s="148">
        <v>197</v>
      </c>
      <c r="W31" s="148">
        <v>11</v>
      </c>
      <c r="X31" s="148">
        <v>65</v>
      </c>
      <c r="Y31" s="148">
        <v>1397</v>
      </c>
      <c r="Z31" s="269">
        <v>28</v>
      </c>
      <c r="AA31" s="148">
        <v>73</v>
      </c>
      <c r="AB31" s="148">
        <v>21</v>
      </c>
      <c r="AC31" s="271">
        <v>0.5</v>
      </c>
      <c r="AD31" s="148" t="s">
        <v>192</v>
      </c>
      <c r="AE31" s="148">
        <v>146</v>
      </c>
      <c r="AF31" s="147">
        <v>0.20781932055418487</v>
      </c>
      <c r="AG31" s="148">
        <v>12003</v>
      </c>
      <c r="AH31" s="145">
        <v>4</v>
      </c>
      <c r="AI31" s="148">
        <v>9.5</v>
      </c>
    </row>
    <row r="32" spans="1:35">
      <c r="A32" s="266" t="s">
        <v>76</v>
      </c>
      <c r="B32" s="266" t="s">
        <v>241</v>
      </c>
      <c r="C32" s="266" t="s">
        <v>245</v>
      </c>
      <c r="D32" s="267">
        <v>3083</v>
      </c>
      <c r="E32" s="267">
        <v>350</v>
      </c>
      <c r="F32" s="267" t="s">
        <v>476</v>
      </c>
      <c r="G32" s="145">
        <v>510</v>
      </c>
      <c r="H32" s="148">
        <v>3</v>
      </c>
      <c r="I32" s="272">
        <v>0.3</v>
      </c>
      <c r="J32" s="146">
        <v>0</v>
      </c>
      <c r="K32" s="146">
        <v>36</v>
      </c>
      <c r="L32" s="146">
        <v>2</v>
      </c>
      <c r="M32" s="269">
        <v>2</v>
      </c>
      <c r="N32" s="145"/>
      <c r="O32" s="273">
        <v>0.16345954893440928</v>
      </c>
      <c r="P32" s="272">
        <v>0.98835164835164835</v>
      </c>
      <c r="Q32" s="269">
        <v>8994</v>
      </c>
      <c r="R32" s="148">
        <v>8994</v>
      </c>
      <c r="S32" s="148">
        <v>4014</v>
      </c>
      <c r="T32" s="272">
        <v>1.3019785922802465</v>
      </c>
      <c r="U32" s="273">
        <v>0.16542328900421668</v>
      </c>
      <c r="V32" s="148">
        <v>0</v>
      </c>
      <c r="W32" s="148">
        <v>0</v>
      </c>
      <c r="X32" s="148">
        <v>12</v>
      </c>
      <c r="Y32" s="148">
        <v>524</v>
      </c>
      <c r="Z32" s="269">
        <v>0</v>
      </c>
      <c r="AA32" s="148">
        <v>91</v>
      </c>
      <c r="AB32" s="148">
        <v>12.6</v>
      </c>
      <c r="AC32" s="271">
        <v>0.3</v>
      </c>
      <c r="AD32" s="148" t="s">
        <v>432</v>
      </c>
      <c r="AE32" s="148">
        <v>64</v>
      </c>
      <c r="AF32" s="147">
        <v>0.19242706393544382</v>
      </c>
      <c r="AG32" s="148">
        <v>9100</v>
      </c>
      <c r="AH32" s="145">
        <v>2</v>
      </c>
      <c r="AI32" s="148">
        <v>16</v>
      </c>
    </row>
    <row r="33" spans="1:35">
      <c r="A33" s="266" t="s">
        <v>77</v>
      </c>
      <c r="B33" s="266" t="s">
        <v>241</v>
      </c>
      <c r="C33" s="266" t="s">
        <v>319</v>
      </c>
      <c r="D33" s="267">
        <v>3046</v>
      </c>
      <c r="E33" s="267">
        <v>365</v>
      </c>
      <c r="F33" s="267" t="s">
        <v>419</v>
      </c>
      <c r="G33" s="145">
        <v>357</v>
      </c>
      <c r="H33" s="148">
        <v>2</v>
      </c>
      <c r="I33" s="272">
        <v>0.6</v>
      </c>
      <c r="J33" s="146">
        <v>0</v>
      </c>
      <c r="K33" s="146">
        <v>30</v>
      </c>
      <c r="L33" s="146">
        <v>0</v>
      </c>
      <c r="M33" s="269">
        <v>3</v>
      </c>
      <c r="N33" s="145"/>
      <c r="O33" s="273">
        <v>0.10675425990556354</v>
      </c>
      <c r="P33" s="272">
        <v>2.0405479452054793</v>
      </c>
      <c r="Q33" s="269">
        <v>14896</v>
      </c>
      <c r="R33" s="148">
        <v>0</v>
      </c>
      <c r="S33" s="148">
        <v>6667</v>
      </c>
      <c r="T33" s="272">
        <v>2.1887721602101116</v>
      </c>
      <c r="U33" s="273">
        <v>0.11720288903479974</v>
      </c>
      <c r="V33" s="148">
        <v>19</v>
      </c>
      <c r="W33" s="148">
        <v>4</v>
      </c>
      <c r="X33" s="148">
        <v>3</v>
      </c>
      <c r="Y33" s="148">
        <v>2670</v>
      </c>
      <c r="Z33" s="269">
        <v>32</v>
      </c>
      <c r="AA33" s="148">
        <v>63</v>
      </c>
      <c r="AB33" s="148">
        <v>25.2</v>
      </c>
      <c r="AC33" s="271">
        <v>0.5</v>
      </c>
      <c r="AD33" s="148" t="s">
        <v>192</v>
      </c>
      <c r="AE33" s="148">
        <v>90</v>
      </c>
      <c r="AF33" s="147">
        <v>0.18148224183945802</v>
      </c>
      <c r="AG33" s="148">
        <v>7300</v>
      </c>
      <c r="AH33" s="145">
        <v>3</v>
      </c>
      <c r="AI33" s="148">
        <v>7</v>
      </c>
    </row>
    <row r="34" spans="1:35">
      <c r="A34" s="266" t="s">
        <v>78</v>
      </c>
      <c r="B34" s="266" t="s">
        <v>241</v>
      </c>
      <c r="C34" s="266" t="s">
        <v>319</v>
      </c>
      <c r="D34" s="267">
        <v>1484</v>
      </c>
      <c r="E34" s="267">
        <v>136</v>
      </c>
      <c r="F34" s="267" t="s">
        <v>419</v>
      </c>
      <c r="G34" s="145">
        <v>274</v>
      </c>
      <c r="H34" s="148">
        <v>1</v>
      </c>
      <c r="I34" s="272">
        <v>0.4</v>
      </c>
      <c r="J34" s="146">
        <v>2</v>
      </c>
      <c r="K34" s="146">
        <v>14</v>
      </c>
      <c r="L34" s="146">
        <v>0</v>
      </c>
      <c r="M34" s="269">
        <v>11</v>
      </c>
      <c r="N34" s="145"/>
      <c r="O34" s="273">
        <v>0.28199999999999997</v>
      </c>
      <c r="P34" s="272">
        <v>1.8276937844972403</v>
      </c>
      <c r="Q34" s="269">
        <v>15232</v>
      </c>
      <c r="R34" s="148">
        <v>0</v>
      </c>
      <c r="S34" s="148">
        <v>11250</v>
      </c>
      <c r="T34" s="272">
        <v>7.5808625336927227</v>
      </c>
      <c r="U34" s="273">
        <v>0.18463611859838275</v>
      </c>
      <c r="V34" s="148">
        <v>384</v>
      </c>
      <c r="W34" s="148">
        <v>2</v>
      </c>
      <c r="X34" s="148">
        <v>49</v>
      </c>
      <c r="Y34" s="148">
        <v>896</v>
      </c>
      <c r="Z34" s="269">
        <v>44</v>
      </c>
      <c r="AA34" s="148">
        <v>73</v>
      </c>
      <c r="AB34" s="148">
        <v>16.8</v>
      </c>
      <c r="AC34" s="271">
        <v>0.4</v>
      </c>
      <c r="AD34" s="148" t="s">
        <v>192</v>
      </c>
      <c r="AE34" s="148">
        <v>90</v>
      </c>
      <c r="AF34" s="147">
        <v>0.34639999999999999</v>
      </c>
      <c r="AG34" s="148">
        <v>8334</v>
      </c>
      <c r="AH34" s="145">
        <v>3</v>
      </c>
      <c r="AI34" s="148">
        <v>12</v>
      </c>
    </row>
    <row r="35" spans="1:35">
      <c r="A35" s="266" t="s">
        <v>79</v>
      </c>
      <c r="B35" s="266" t="s">
        <v>241</v>
      </c>
      <c r="C35" s="266" t="s">
        <v>318</v>
      </c>
      <c r="D35" s="267">
        <v>8307</v>
      </c>
      <c r="E35" s="267">
        <v>806</v>
      </c>
      <c r="F35" s="267" t="s">
        <v>425</v>
      </c>
      <c r="G35" s="145">
        <v>1210</v>
      </c>
      <c r="H35" s="148">
        <v>3</v>
      </c>
      <c r="I35" s="272">
        <v>1.2</v>
      </c>
      <c r="J35" s="146">
        <v>0</v>
      </c>
      <c r="K35" s="146">
        <v>17</v>
      </c>
      <c r="L35" s="146">
        <v>3.5</v>
      </c>
      <c r="M35" s="269">
        <v>14</v>
      </c>
      <c r="N35" s="145"/>
      <c r="O35" s="273">
        <v>6.5412985328686071E-2</v>
      </c>
      <c r="P35" s="272">
        <v>1.9508244821313303</v>
      </c>
      <c r="Q35" s="269">
        <v>33244</v>
      </c>
      <c r="R35" s="148">
        <v>228</v>
      </c>
      <c r="S35" s="148">
        <v>15258</v>
      </c>
      <c r="T35" s="272">
        <v>1.8367641747923438</v>
      </c>
      <c r="U35" s="273">
        <v>0.14566028650535692</v>
      </c>
      <c r="V35" s="148">
        <v>103</v>
      </c>
      <c r="W35" s="148">
        <v>88</v>
      </c>
      <c r="X35" s="148">
        <v>110</v>
      </c>
      <c r="Y35" s="148">
        <v>2570</v>
      </c>
      <c r="Z35" s="269">
        <v>71</v>
      </c>
      <c r="AA35" s="148">
        <v>399</v>
      </c>
      <c r="AB35" s="148">
        <v>50.4</v>
      </c>
      <c r="AC35" s="271">
        <v>0.4</v>
      </c>
      <c r="AD35" s="148" t="s">
        <v>420</v>
      </c>
      <c r="AE35" s="148">
        <v>262</v>
      </c>
      <c r="AF35" s="147">
        <v>0.12369295614817216</v>
      </c>
      <c r="AG35" s="148">
        <v>17041</v>
      </c>
      <c r="AH35" s="145">
        <v>4</v>
      </c>
      <c r="AI35" s="148">
        <v>12.15</v>
      </c>
    </row>
    <row r="36" spans="1:35">
      <c r="A36" s="266" t="s">
        <v>80</v>
      </c>
      <c r="B36" s="266" t="s">
        <v>241</v>
      </c>
      <c r="C36" s="266" t="s">
        <v>319</v>
      </c>
      <c r="D36" s="267">
        <v>7513</v>
      </c>
      <c r="E36" s="267">
        <v>590</v>
      </c>
      <c r="F36" s="267" t="s">
        <v>425</v>
      </c>
      <c r="G36" s="145">
        <v>770</v>
      </c>
      <c r="H36" s="148">
        <v>2</v>
      </c>
      <c r="I36" s="272">
        <v>1.22</v>
      </c>
      <c r="J36" s="146">
        <v>0</v>
      </c>
      <c r="K36" s="146">
        <v>19</v>
      </c>
      <c r="L36" s="146">
        <v>0</v>
      </c>
      <c r="M36" s="269">
        <v>10</v>
      </c>
      <c r="N36" s="145"/>
      <c r="O36" s="273">
        <v>6.6902418044537892E-2</v>
      </c>
      <c r="P36" s="272">
        <v>2.1019595245743656</v>
      </c>
      <c r="Q36" s="269">
        <v>32717</v>
      </c>
      <c r="R36" s="148">
        <v>175</v>
      </c>
      <c r="S36" s="148">
        <v>12500</v>
      </c>
      <c r="T36" s="272">
        <v>1.6637827765206974</v>
      </c>
      <c r="U36" s="273">
        <v>0.10248901903367497</v>
      </c>
      <c r="V36" s="148">
        <v>72</v>
      </c>
      <c r="W36" s="148">
        <v>26</v>
      </c>
      <c r="X36" s="148">
        <v>22</v>
      </c>
      <c r="Y36" s="148">
        <v>2678</v>
      </c>
      <c r="Z36" s="269">
        <v>9</v>
      </c>
      <c r="AA36" s="148">
        <v>480</v>
      </c>
      <c r="AB36" s="148">
        <v>51.24</v>
      </c>
      <c r="AC36" s="271">
        <v>0.8</v>
      </c>
      <c r="AD36" s="148" t="s">
        <v>194</v>
      </c>
      <c r="AE36" s="148">
        <v>160</v>
      </c>
      <c r="AF36" s="147">
        <v>7.8658128643792416E-2</v>
      </c>
      <c r="AG36" s="148">
        <v>15565</v>
      </c>
      <c r="AH36" s="145">
        <v>4</v>
      </c>
      <c r="AI36" s="148">
        <v>12</v>
      </c>
    </row>
    <row r="37" spans="1:35">
      <c r="A37" s="266" t="s">
        <v>81</v>
      </c>
      <c r="B37" s="266" t="s">
        <v>241</v>
      </c>
      <c r="C37" s="266" t="s">
        <v>320</v>
      </c>
      <c r="D37" s="267">
        <v>17295</v>
      </c>
      <c r="E37" s="267">
        <v>1628</v>
      </c>
      <c r="F37" s="267" t="s">
        <v>421</v>
      </c>
      <c r="G37" s="145">
        <v>3046</v>
      </c>
      <c r="H37" s="148">
        <v>10</v>
      </c>
      <c r="I37" s="272">
        <v>5.85</v>
      </c>
      <c r="J37" s="146">
        <v>0</v>
      </c>
      <c r="K37" s="146">
        <v>47</v>
      </c>
      <c r="L37" s="146">
        <v>1.2222222222222223</v>
      </c>
      <c r="M37" s="269">
        <v>10</v>
      </c>
      <c r="N37" s="145"/>
      <c r="O37" s="273">
        <v>0.20361706310202476</v>
      </c>
      <c r="P37" s="272">
        <v>2.0301758366420875</v>
      </c>
      <c r="Q37" s="269">
        <v>107376</v>
      </c>
      <c r="R37" s="148">
        <v>1911</v>
      </c>
      <c r="S37" s="148">
        <v>41605</v>
      </c>
      <c r="T37" s="272">
        <v>2.405608557386528</v>
      </c>
      <c r="U37" s="273">
        <v>0.17612026597282451</v>
      </c>
      <c r="V37" s="148">
        <v>521</v>
      </c>
      <c r="W37" s="148">
        <v>183</v>
      </c>
      <c r="X37" s="148">
        <v>155</v>
      </c>
      <c r="Y37" s="148">
        <v>3443</v>
      </c>
      <c r="Z37" s="269">
        <v>65</v>
      </c>
      <c r="AA37" s="148">
        <v>112</v>
      </c>
      <c r="AB37" s="148">
        <v>245.7</v>
      </c>
      <c r="AC37" s="271">
        <v>0.8</v>
      </c>
      <c r="AD37" s="148" t="s">
        <v>194</v>
      </c>
      <c r="AE37" s="148">
        <v>1050</v>
      </c>
      <c r="AF37" s="147">
        <v>0.13147238057794378</v>
      </c>
      <c r="AG37" s="148">
        <v>52890</v>
      </c>
      <c r="AH37" s="145">
        <v>6</v>
      </c>
      <c r="AI37" s="148">
        <v>48.5</v>
      </c>
    </row>
    <row r="38" spans="1:35">
      <c r="A38" s="266" t="s">
        <v>211</v>
      </c>
      <c r="B38" s="266" t="s">
        <v>244</v>
      </c>
      <c r="C38" s="266" t="s">
        <v>318</v>
      </c>
      <c r="D38" s="267">
        <v>34599</v>
      </c>
      <c r="E38" s="267">
        <v>3604</v>
      </c>
      <c r="F38" s="267" t="s">
        <v>430</v>
      </c>
      <c r="G38" s="145">
        <v>12454</v>
      </c>
      <c r="H38" s="148">
        <v>84</v>
      </c>
      <c r="I38" s="272">
        <v>43.96</v>
      </c>
      <c r="J38" s="146">
        <v>0</v>
      </c>
      <c r="K38" s="146">
        <v>0</v>
      </c>
      <c r="L38" s="146">
        <v>0</v>
      </c>
      <c r="M38" s="269">
        <v>0</v>
      </c>
      <c r="N38" s="145"/>
      <c r="O38" s="273">
        <v>0.01</v>
      </c>
      <c r="P38" s="272">
        <v>0.48</v>
      </c>
      <c r="Q38" s="148">
        <v>420212</v>
      </c>
      <c r="R38" s="148">
        <v>280712</v>
      </c>
      <c r="S38" s="148">
        <v>279658</v>
      </c>
      <c r="T38" s="272">
        <v>0</v>
      </c>
      <c r="U38" s="277">
        <v>0</v>
      </c>
      <c r="V38" s="148">
        <v>19271</v>
      </c>
      <c r="W38" s="148">
        <v>17504</v>
      </c>
      <c r="X38" s="148">
        <v>89</v>
      </c>
      <c r="Y38" s="148">
        <v>1762</v>
      </c>
      <c r="Z38" s="269">
        <v>89</v>
      </c>
      <c r="AA38" s="148">
        <v>0</v>
      </c>
      <c r="AB38" s="148">
        <v>1846.32</v>
      </c>
      <c r="AC38" s="271">
        <v>0.8</v>
      </c>
      <c r="AD38" s="148" t="s">
        <v>194</v>
      </c>
      <c r="AE38" s="148">
        <v>5871</v>
      </c>
      <c r="AF38" s="147">
        <v>1.2E-2</v>
      </c>
      <c r="AG38" s="148">
        <v>872806</v>
      </c>
      <c r="AH38" s="145">
        <v>6</v>
      </c>
      <c r="AI38" s="148">
        <v>59</v>
      </c>
    </row>
    <row r="39" spans="1:35">
      <c r="A39" s="266" t="s">
        <v>131</v>
      </c>
      <c r="B39" s="266" t="s">
        <v>250</v>
      </c>
      <c r="C39" s="266" t="s">
        <v>318</v>
      </c>
      <c r="D39" s="267">
        <v>0</v>
      </c>
      <c r="E39" s="267">
        <v>541</v>
      </c>
      <c r="F39" s="267" t="s">
        <v>425</v>
      </c>
      <c r="G39" s="145">
        <v>262</v>
      </c>
      <c r="H39" s="148">
        <v>1</v>
      </c>
      <c r="I39" s="272">
        <v>0.4</v>
      </c>
      <c r="J39" s="146">
        <v>0</v>
      </c>
      <c r="K39" s="146">
        <v>4</v>
      </c>
      <c r="L39" s="146">
        <v>0</v>
      </c>
      <c r="M39" s="269">
        <v>2</v>
      </c>
      <c r="N39" s="145"/>
      <c r="O39" s="273">
        <v>0.22402957486136785</v>
      </c>
      <c r="P39" s="272">
        <v>0.78825136612021862</v>
      </c>
      <c r="Q39" s="269">
        <v>5770</v>
      </c>
      <c r="R39" s="148">
        <v>0</v>
      </c>
      <c r="S39" s="148">
        <v>11527</v>
      </c>
      <c r="T39" s="272">
        <v>21.306839186691313</v>
      </c>
      <c r="U39" s="273">
        <v>0.48428835489833644</v>
      </c>
      <c r="V39" s="148">
        <v>100</v>
      </c>
      <c r="W39" s="148">
        <v>20</v>
      </c>
      <c r="X39" s="148">
        <v>5</v>
      </c>
      <c r="Y39" s="148">
        <v>0</v>
      </c>
      <c r="Z39" s="269">
        <v>0</v>
      </c>
      <c r="AA39" s="148">
        <v>0</v>
      </c>
      <c r="AB39" s="148">
        <v>16.8</v>
      </c>
      <c r="AC39" s="271">
        <v>0.4</v>
      </c>
      <c r="AD39" s="148" t="s">
        <v>194</v>
      </c>
      <c r="AE39" s="148">
        <v>138</v>
      </c>
      <c r="AF39" s="147">
        <v>0.24177449168207024</v>
      </c>
      <c r="AG39" s="148">
        <v>7320</v>
      </c>
      <c r="AH39" s="145">
        <v>5</v>
      </c>
      <c r="AI39" s="148">
        <v>18.5</v>
      </c>
    </row>
    <row r="40" spans="1:35">
      <c r="A40" s="266" t="s">
        <v>130</v>
      </c>
      <c r="B40" s="266" t="s">
        <v>250</v>
      </c>
      <c r="C40" s="266" t="s">
        <v>318</v>
      </c>
      <c r="D40" s="267">
        <v>0</v>
      </c>
      <c r="E40" s="267">
        <v>562</v>
      </c>
      <c r="F40" s="267" t="s">
        <v>425</v>
      </c>
      <c r="G40" s="145">
        <v>169</v>
      </c>
      <c r="H40" s="148">
        <v>1</v>
      </c>
      <c r="I40" s="272">
        <v>0.45</v>
      </c>
      <c r="J40" s="146">
        <v>0</v>
      </c>
      <c r="K40" s="146">
        <v>8</v>
      </c>
      <c r="L40" s="146">
        <v>0</v>
      </c>
      <c r="M40" s="269">
        <v>11</v>
      </c>
      <c r="N40" s="145"/>
      <c r="O40" s="273">
        <v>8.8967971530249119E-3</v>
      </c>
      <c r="P40" s="272">
        <v>0.45253203931815356</v>
      </c>
      <c r="Q40" s="269">
        <v>3637</v>
      </c>
      <c r="R40" s="148">
        <v>0</v>
      </c>
      <c r="S40" s="148">
        <v>4046</v>
      </c>
      <c r="T40" s="272">
        <v>7.1992882562277583</v>
      </c>
      <c r="U40" s="273">
        <v>0.30071174377224197</v>
      </c>
      <c r="V40" s="148">
        <v>42</v>
      </c>
      <c r="W40" s="148">
        <v>90</v>
      </c>
      <c r="X40" s="148">
        <v>31</v>
      </c>
      <c r="Y40" s="148">
        <v>540</v>
      </c>
      <c r="Z40" s="269">
        <v>31</v>
      </c>
      <c r="AA40" s="148" t="s">
        <v>431</v>
      </c>
      <c r="AB40" s="148">
        <v>18.900000000000002</v>
      </c>
      <c r="AC40" s="271">
        <v>0.45</v>
      </c>
      <c r="AD40" s="148" t="s">
        <v>194</v>
      </c>
      <c r="AE40" s="148">
        <v>135</v>
      </c>
      <c r="AF40" s="147">
        <v>7.1886120996441275E-2</v>
      </c>
      <c r="AG40" s="148">
        <v>8037</v>
      </c>
      <c r="AH40" s="145">
        <v>4</v>
      </c>
      <c r="AI40" s="148">
        <v>20.5</v>
      </c>
    </row>
    <row r="41" spans="1:35">
      <c r="A41" s="266" t="s">
        <v>213</v>
      </c>
      <c r="B41" s="266" t="s">
        <v>250</v>
      </c>
      <c r="C41" s="266" t="s">
        <v>318</v>
      </c>
      <c r="D41" s="267">
        <v>0</v>
      </c>
      <c r="E41" s="267">
        <v>1409</v>
      </c>
      <c r="F41" s="267" t="s">
        <v>421</v>
      </c>
      <c r="G41" s="145">
        <v>0</v>
      </c>
      <c r="H41" s="148">
        <v>1</v>
      </c>
      <c r="I41" s="272">
        <v>0.5</v>
      </c>
      <c r="J41" s="146">
        <v>0</v>
      </c>
      <c r="K41" s="146">
        <v>16</v>
      </c>
      <c r="L41" s="146">
        <v>2</v>
      </c>
      <c r="M41" s="269">
        <v>1</v>
      </c>
      <c r="N41" s="145"/>
      <c r="O41" s="273">
        <v>0.21291696238466998</v>
      </c>
      <c r="P41" s="272">
        <v>0.15341530054644809</v>
      </c>
      <c r="Q41" s="269">
        <v>1123</v>
      </c>
      <c r="R41" s="148">
        <v>1</v>
      </c>
      <c r="S41" s="148">
        <v>0</v>
      </c>
      <c r="T41" s="272">
        <v>0</v>
      </c>
      <c r="U41" s="273">
        <v>0</v>
      </c>
      <c r="V41" s="148">
        <v>64</v>
      </c>
      <c r="W41" s="148">
        <v>54</v>
      </c>
      <c r="X41" s="148">
        <v>22</v>
      </c>
      <c r="Y41" s="148">
        <v>540</v>
      </c>
      <c r="Z41" s="269">
        <v>18</v>
      </c>
      <c r="AA41" s="148">
        <v>35</v>
      </c>
      <c r="AB41" s="148">
        <v>21</v>
      </c>
      <c r="AC41" s="271">
        <v>0.5</v>
      </c>
      <c r="AD41" s="148" t="s">
        <v>194</v>
      </c>
      <c r="AE41" s="148">
        <v>190</v>
      </c>
      <c r="AF41" s="147">
        <v>4.8261178140525197E-2</v>
      </c>
      <c r="AG41" s="148">
        <v>7320</v>
      </c>
      <c r="AH41" s="145">
        <v>5</v>
      </c>
      <c r="AI41" s="148">
        <v>55</v>
      </c>
    </row>
    <row r="42" spans="1:35">
      <c r="A42" s="266" t="s">
        <v>214</v>
      </c>
      <c r="B42" s="266" t="s">
        <v>241</v>
      </c>
      <c r="C42" s="266" t="s">
        <v>245</v>
      </c>
      <c r="D42" s="267">
        <v>2242</v>
      </c>
      <c r="E42" s="267">
        <v>297</v>
      </c>
      <c r="F42" s="267" t="s">
        <v>476</v>
      </c>
      <c r="G42" s="145">
        <v>343</v>
      </c>
      <c r="H42" s="148">
        <v>3</v>
      </c>
      <c r="I42" s="272">
        <v>0.25</v>
      </c>
      <c r="J42" s="146">
        <v>0</v>
      </c>
      <c r="K42" s="146">
        <v>20.5</v>
      </c>
      <c r="L42" s="146">
        <v>2</v>
      </c>
      <c r="M42" s="269">
        <v>2</v>
      </c>
      <c r="N42" s="145"/>
      <c r="O42" s="273">
        <v>0.12074054199087739</v>
      </c>
      <c r="P42" s="272">
        <v>1.787497817356382</v>
      </c>
      <c r="Q42" s="269">
        <v>10237</v>
      </c>
      <c r="R42" s="148">
        <v>0</v>
      </c>
      <c r="S42" s="148">
        <v>7464</v>
      </c>
      <c r="T42" s="272">
        <v>3.3291703835860837</v>
      </c>
      <c r="U42" s="273">
        <v>0.15298840321141838</v>
      </c>
      <c r="V42" s="148">
        <v>11</v>
      </c>
      <c r="W42" s="148">
        <v>0</v>
      </c>
      <c r="X42" s="148">
        <v>6</v>
      </c>
      <c r="Y42" s="148">
        <v>204</v>
      </c>
      <c r="Z42" s="269">
        <v>0</v>
      </c>
      <c r="AA42" s="148">
        <v>48</v>
      </c>
      <c r="AB42" s="148">
        <v>10.5</v>
      </c>
      <c r="AC42" s="271">
        <v>0.1</v>
      </c>
      <c r="AD42" s="148" t="s">
        <v>427</v>
      </c>
      <c r="AE42" s="148">
        <v>170</v>
      </c>
      <c r="AF42" s="147">
        <v>0.12074054199087739</v>
      </c>
      <c r="AG42" s="148">
        <v>5727</v>
      </c>
      <c r="AH42" s="145">
        <v>4</v>
      </c>
      <c r="AI42" s="148">
        <v>8</v>
      </c>
    </row>
    <row r="43" spans="1:35">
      <c r="A43" s="266" t="s">
        <v>83</v>
      </c>
      <c r="B43" s="266" t="s">
        <v>241</v>
      </c>
      <c r="C43" s="266" t="s">
        <v>245</v>
      </c>
      <c r="D43" s="267">
        <v>1141</v>
      </c>
      <c r="E43" s="267">
        <v>141</v>
      </c>
      <c r="F43" s="267" t="s">
        <v>476</v>
      </c>
      <c r="G43" s="145">
        <v>1786</v>
      </c>
      <c r="H43" s="148">
        <v>2</v>
      </c>
      <c r="I43" s="272">
        <v>0.25</v>
      </c>
      <c r="J43" s="146">
        <v>0</v>
      </c>
      <c r="K43" s="146">
        <v>9</v>
      </c>
      <c r="L43" s="146">
        <v>12</v>
      </c>
      <c r="M43" s="269">
        <v>1</v>
      </c>
      <c r="N43" s="145"/>
      <c r="O43" s="273">
        <v>8.1600000000000006E-2</v>
      </c>
      <c r="P43" s="272">
        <v>0.89268033946251768</v>
      </c>
      <c r="Q43" s="269">
        <v>5049</v>
      </c>
      <c r="R43" s="148">
        <v>0</v>
      </c>
      <c r="S43" s="148">
        <v>4200</v>
      </c>
      <c r="T43" s="272">
        <v>3.6809815950920246</v>
      </c>
      <c r="U43" s="273">
        <v>1.5652936021034181</v>
      </c>
      <c r="V43" s="148">
        <v>0</v>
      </c>
      <c r="W43" s="148">
        <v>0</v>
      </c>
      <c r="X43" s="148">
        <v>3</v>
      </c>
      <c r="Y43" s="148">
        <v>70</v>
      </c>
      <c r="Z43" s="269">
        <v>1</v>
      </c>
      <c r="AA43" s="148">
        <v>55</v>
      </c>
      <c r="AB43" s="148">
        <v>10.5</v>
      </c>
      <c r="AC43" s="271">
        <v>0.15</v>
      </c>
      <c r="AD43" s="148" t="s">
        <v>432</v>
      </c>
      <c r="AE43" s="148">
        <v>140</v>
      </c>
      <c r="AF43" s="147">
        <v>8.2799999999999999E-2</v>
      </c>
      <c r="AG43" s="148">
        <v>5656</v>
      </c>
      <c r="AH43" s="145">
        <v>3</v>
      </c>
      <c r="AI43" s="148">
        <v>6</v>
      </c>
    </row>
    <row r="44" spans="1:35">
      <c r="A44" s="266" t="s">
        <v>85</v>
      </c>
      <c r="B44" s="266" t="s">
        <v>241</v>
      </c>
      <c r="C44" s="266" t="s">
        <v>245</v>
      </c>
      <c r="D44" s="267">
        <v>1733</v>
      </c>
      <c r="E44" s="267">
        <v>170</v>
      </c>
      <c r="F44" s="267" t="s">
        <v>476</v>
      </c>
      <c r="G44" s="145">
        <v>463</v>
      </c>
      <c r="H44" s="148">
        <v>3</v>
      </c>
      <c r="I44" s="272">
        <v>0.32</v>
      </c>
      <c r="J44" s="146">
        <v>0</v>
      </c>
      <c r="K44" s="146">
        <v>17</v>
      </c>
      <c r="L44" s="146">
        <v>4</v>
      </c>
      <c r="M44" s="269">
        <v>7</v>
      </c>
      <c r="N44" s="145"/>
      <c r="O44" s="273">
        <v>0.2415795586527294</v>
      </c>
      <c r="P44" s="272">
        <v>2.6201891926914604</v>
      </c>
      <c r="Q44" s="269">
        <v>20220</v>
      </c>
      <c r="R44" s="148">
        <v>0</v>
      </c>
      <c r="S44" s="148">
        <v>11350</v>
      </c>
      <c r="T44" s="272">
        <v>6.5493364108482401</v>
      </c>
      <c r="U44" s="273">
        <v>0.26716676283900748</v>
      </c>
      <c r="V44" s="148">
        <v>0</v>
      </c>
      <c r="W44" s="148">
        <v>0</v>
      </c>
      <c r="X44" s="148">
        <v>24</v>
      </c>
      <c r="Y44" s="148">
        <v>1046</v>
      </c>
      <c r="Z44" s="269">
        <v>16</v>
      </c>
      <c r="AA44" s="148">
        <v>13</v>
      </c>
      <c r="AB44" s="148">
        <v>13.44</v>
      </c>
      <c r="AC44" s="271">
        <v>0.2</v>
      </c>
      <c r="AD44" s="148" t="s">
        <v>427</v>
      </c>
      <c r="AE44" s="148">
        <v>113</v>
      </c>
      <c r="AF44" s="147">
        <v>0.2938443670150987</v>
      </c>
      <c r="AG44" s="148">
        <v>7717</v>
      </c>
      <c r="AH44" s="145">
        <v>4</v>
      </c>
      <c r="AI44" s="148">
        <v>8</v>
      </c>
    </row>
    <row r="45" spans="1:35">
      <c r="A45" s="266" t="s">
        <v>110</v>
      </c>
      <c r="B45" s="266" t="s">
        <v>241</v>
      </c>
      <c r="C45" s="266" t="s">
        <v>321</v>
      </c>
      <c r="D45" s="267">
        <v>1086</v>
      </c>
      <c r="E45" s="267">
        <v>64</v>
      </c>
      <c r="F45" s="267" t="s">
        <v>419</v>
      </c>
      <c r="G45" s="145">
        <v>235</v>
      </c>
      <c r="H45" s="148">
        <v>2</v>
      </c>
      <c r="I45" s="272">
        <v>0.3</v>
      </c>
      <c r="J45" s="146">
        <v>0</v>
      </c>
      <c r="K45" s="146">
        <v>24</v>
      </c>
      <c r="L45" s="146">
        <v>8</v>
      </c>
      <c r="M45" s="269">
        <v>50</v>
      </c>
      <c r="N45" s="145"/>
      <c r="O45" s="273">
        <v>0.1116</v>
      </c>
      <c r="P45" s="272">
        <v>0.47761966364812419</v>
      </c>
      <c r="Q45" s="269">
        <v>1846</v>
      </c>
      <c r="R45" s="148">
        <v>0</v>
      </c>
      <c r="S45" s="148">
        <v>4500</v>
      </c>
      <c r="T45" s="272">
        <v>4.1436464088397793</v>
      </c>
      <c r="U45" s="273">
        <v>0.21639042357274402</v>
      </c>
      <c r="V45" s="148">
        <v>161</v>
      </c>
      <c r="W45" s="148">
        <v>651</v>
      </c>
      <c r="X45" s="148">
        <v>26</v>
      </c>
      <c r="Y45" s="148">
        <v>336</v>
      </c>
      <c r="Z45" s="269">
        <v>8</v>
      </c>
      <c r="AA45" s="148">
        <v>80</v>
      </c>
      <c r="AB45" s="148">
        <v>12.6</v>
      </c>
      <c r="AC45" s="271">
        <v>0.24</v>
      </c>
      <c r="AD45" s="148" t="s">
        <v>253</v>
      </c>
      <c r="AE45" s="148">
        <v>41</v>
      </c>
      <c r="AF45" s="147">
        <v>8.1199999999999994E-2</v>
      </c>
      <c r="AG45" s="148">
        <v>3865</v>
      </c>
      <c r="AH45" s="145">
        <v>2</v>
      </c>
      <c r="AI45" s="148">
        <v>8</v>
      </c>
    </row>
    <row r="46" spans="1:35">
      <c r="A46" s="266" t="s">
        <v>132</v>
      </c>
      <c r="B46" s="266" t="s">
        <v>244</v>
      </c>
      <c r="C46" s="266" t="s">
        <v>321</v>
      </c>
      <c r="D46" s="267">
        <v>34636</v>
      </c>
      <c r="E46" s="267">
        <v>879</v>
      </c>
      <c r="F46" s="267" t="s">
        <v>195</v>
      </c>
      <c r="G46" s="145">
        <v>4273</v>
      </c>
      <c r="H46" s="148">
        <v>20</v>
      </c>
      <c r="I46" s="272">
        <v>9.1</v>
      </c>
      <c r="J46" s="146">
        <v>0</v>
      </c>
      <c r="K46" s="146">
        <v>33.6</v>
      </c>
      <c r="L46" s="146">
        <v>12</v>
      </c>
      <c r="M46" s="269">
        <v>9</v>
      </c>
      <c r="N46" s="145"/>
      <c r="O46" s="273">
        <v>5.1362036284863258E-2</v>
      </c>
      <c r="P46" s="272">
        <v>1.1205199025182779</v>
      </c>
      <c r="Q46" s="269">
        <v>103452</v>
      </c>
      <c r="R46" s="148">
        <v>0</v>
      </c>
      <c r="S46" s="148">
        <v>58962</v>
      </c>
      <c r="T46" s="272">
        <v>1.702332832890634</v>
      </c>
      <c r="U46" s="273">
        <v>0.12336874927820765</v>
      </c>
      <c r="V46" s="148">
        <v>9317</v>
      </c>
      <c r="W46" s="148">
        <v>9738</v>
      </c>
      <c r="X46" s="148">
        <v>100</v>
      </c>
      <c r="Y46" s="148">
        <v>3167</v>
      </c>
      <c r="Z46" s="269">
        <v>62</v>
      </c>
      <c r="AA46" s="148">
        <v>843.5</v>
      </c>
      <c r="AB46" s="148">
        <v>382.2</v>
      </c>
      <c r="AC46" s="271">
        <v>0.6</v>
      </c>
      <c r="AD46" s="148" t="s">
        <v>194</v>
      </c>
      <c r="AE46" s="148">
        <v>1301.0899999999999</v>
      </c>
      <c r="AF46" s="147">
        <v>6.7024099647982671E-2</v>
      </c>
      <c r="AG46" s="148">
        <v>92325</v>
      </c>
      <c r="AH46" s="145">
        <v>6</v>
      </c>
      <c r="AI46" s="148">
        <v>32</v>
      </c>
    </row>
    <row r="47" spans="1:35">
      <c r="A47" s="266" t="s">
        <v>111</v>
      </c>
      <c r="B47" s="266" t="s">
        <v>241</v>
      </c>
      <c r="C47" s="266" t="s">
        <v>321</v>
      </c>
      <c r="D47" s="267">
        <v>5027</v>
      </c>
      <c r="E47" s="267">
        <v>617</v>
      </c>
      <c r="F47" s="267" t="s">
        <v>425</v>
      </c>
      <c r="G47" s="145">
        <v>903</v>
      </c>
      <c r="H47" s="148">
        <v>3</v>
      </c>
      <c r="I47" s="272">
        <v>1.4</v>
      </c>
      <c r="J47" s="146">
        <v>0</v>
      </c>
      <c r="K47" s="146">
        <v>43.25</v>
      </c>
      <c r="L47" s="146">
        <v>5</v>
      </c>
      <c r="M47" s="269">
        <v>7</v>
      </c>
      <c r="N47" s="145"/>
      <c r="O47" s="273">
        <v>9.1715976331360943E-2</v>
      </c>
      <c r="P47" s="272">
        <v>1.5534057397683954</v>
      </c>
      <c r="Q47" s="269">
        <v>21597</v>
      </c>
      <c r="R47" s="148">
        <v>0</v>
      </c>
      <c r="S47" s="148">
        <v>19872</v>
      </c>
      <c r="T47" s="272">
        <v>3.9530535110403817</v>
      </c>
      <c r="U47" s="273">
        <v>0.179629998010742</v>
      </c>
      <c r="V47" s="148">
        <v>1085</v>
      </c>
      <c r="W47" s="148">
        <v>3360</v>
      </c>
      <c r="X47" s="148">
        <v>91</v>
      </c>
      <c r="Y47" s="148">
        <v>1685</v>
      </c>
      <c r="Z47" s="269">
        <v>59</v>
      </c>
      <c r="AA47" s="148">
        <v>684</v>
      </c>
      <c r="AB47" s="148">
        <v>58.8</v>
      </c>
      <c r="AC47" s="271">
        <v>0.8</v>
      </c>
      <c r="AD47" s="148" t="s">
        <v>194</v>
      </c>
      <c r="AE47" s="148">
        <v>235.06</v>
      </c>
      <c r="AF47" s="147">
        <v>0.14546351084812623</v>
      </c>
      <c r="AG47" s="148">
        <v>13903</v>
      </c>
      <c r="AH47" s="145">
        <v>4</v>
      </c>
      <c r="AI47" s="148">
        <v>12</v>
      </c>
    </row>
    <row r="48" spans="1:35">
      <c r="A48" s="266" t="s">
        <v>89</v>
      </c>
      <c r="B48" s="266" t="s">
        <v>241</v>
      </c>
      <c r="C48" s="266" t="s">
        <v>245</v>
      </c>
      <c r="D48" s="267">
        <v>496</v>
      </c>
      <c r="E48" s="267">
        <v>79</v>
      </c>
      <c r="F48" s="267" t="s">
        <v>477</v>
      </c>
      <c r="G48" s="145">
        <v>118</v>
      </c>
      <c r="H48" s="148">
        <v>2</v>
      </c>
      <c r="I48" s="272">
        <v>0.25</v>
      </c>
      <c r="J48" s="146">
        <v>0</v>
      </c>
      <c r="K48" s="146">
        <v>22</v>
      </c>
      <c r="L48" s="146">
        <v>0</v>
      </c>
      <c r="M48" s="269">
        <v>2</v>
      </c>
      <c r="N48" s="145"/>
      <c r="O48" s="273">
        <v>0.20599999999999999</v>
      </c>
      <c r="P48" s="272">
        <v>1.0107933081489477</v>
      </c>
      <c r="Q48" s="269">
        <v>5619</v>
      </c>
      <c r="R48" s="148">
        <v>0</v>
      </c>
      <c r="S48" s="148">
        <v>1680</v>
      </c>
      <c r="T48" s="272">
        <v>3.3870967741935485</v>
      </c>
      <c r="U48" s="273">
        <v>0.23790322580645162</v>
      </c>
      <c r="V48" s="148">
        <v>0</v>
      </c>
      <c r="W48" s="148">
        <v>0</v>
      </c>
      <c r="X48" s="148">
        <v>8</v>
      </c>
      <c r="Y48" s="148">
        <v>175</v>
      </c>
      <c r="Z48" s="269">
        <v>4</v>
      </c>
      <c r="AA48" s="148">
        <v>13</v>
      </c>
      <c r="AB48" s="148">
        <v>10.5</v>
      </c>
      <c r="AC48" s="271">
        <v>0.1</v>
      </c>
      <c r="AD48" s="148" t="s">
        <v>427</v>
      </c>
      <c r="AE48" s="148">
        <v>40</v>
      </c>
      <c r="AF48" s="147">
        <v>0.20080000000000001</v>
      </c>
      <c r="AG48" s="148">
        <v>5559</v>
      </c>
      <c r="AH48" s="145">
        <v>2</v>
      </c>
      <c r="AI48" s="148">
        <v>5.5</v>
      </c>
    </row>
    <row r="49" spans="1:35">
      <c r="A49" s="266" t="s">
        <v>113</v>
      </c>
      <c r="B49" s="266" t="s">
        <v>241</v>
      </c>
      <c r="C49" s="266" t="s">
        <v>321</v>
      </c>
      <c r="D49" s="267">
        <v>2146</v>
      </c>
      <c r="E49" s="267">
        <v>162</v>
      </c>
      <c r="F49" s="267" t="s">
        <v>419</v>
      </c>
      <c r="G49" s="145">
        <v>320</v>
      </c>
      <c r="H49" s="148">
        <v>1</v>
      </c>
      <c r="I49" s="272">
        <v>0.3</v>
      </c>
      <c r="J49" s="146">
        <v>0</v>
      </c>
      <c r="K49" s="146">
        <v>11</v>
      </c>
      <c r="L49" s="146">
        <v>3</v>
      </c>
      <c r="M49" s="269">
        <v>3</v>
      </c>
      <c r="N49" s="145"/>
      <c r="O49" s="273">
        <v>0.15223274695534506</v>
      </c>
      <c r="P49" s="272">
        <v>1.455280759060507</v>
      </c>
      <c r="Q49" s="269">
        <v>9356</v>
      </c>
      <c r="R49" s="148">
        <v>9356</v>
      </c>
      <c r="S49" s="148">
        <v>3950</v>
      </c>
      <c r="T49" s="272">
        <v>1.8406337371854613</v>
      </c>
      <c r="U49" s="273">
        <v>0.14911463187325255</v>
      </c>
      <c r="V49" s="148">
        <v>383</v>
      </c>
      <c r="W49" s="148">
        <v>920</v>
      </c>
      <c r="X49" s="148">
        <v>8</v>
      </c>
      <c r="Y49" s="148">
        <v>8</v>
      </c>
      <c r="Z49" s="269">
        <v>2</v>
      </c>
      <c r="AA49" s="148">
        <v>175</v>
      </c>
      <c r="AB49" s="148">
        <v>12.6</v>
      </c>
      <c r="AC49" s="271">
        <v>0.2</v>
      </c>
      <c r="AD49" s="148" t="s">
        <v>420</v>
      </c>
      <c r="AE49" s="148">
        <v>87</v>
      </c>
      <c r="AF49" s="147">
        <v>0.12956698240866035</v>
      </c>
      <c r="AG49" s="148">
        <v>6429</v>
      </c>
      <c r="AH49" s="145">
        <v>3</v>
      </c>
      <c r="AI49" s="148">
        <v>6</v>
      </c>
    </row>
    <row r="50" spans="1:35">
      <c r="A50" s="266" t="s">
        <v>215</v>
      </c>
      <c r="B50" s="266" t="s">
        <v>241</v>
      </c>
      <c r="C50" s="266" t="s">
        <v>318</v>
      </c>
      <c r="D50" s="267">
        <v>6734</v>
      </c>
      <c r="E50" s="267">
        <v>577</v>
      </c>
      <c r="F50" s="267" t="s">
        <v>425</v>
      </c>
      <c r="G50" s="145">
        <v>1442</v>
      </c>
      <c r="H50" s="148">
        <v>3</v>
      </c>
      <c r="I50" s="272">
        <v>1.5</v>
      </c>
      <c r="J50" s="146">
        <v>3</v>
      </c>
      <c r="K50" s="146">
        <v>15</v>
      </c>
      <c r="L50" s="146">
        <v>2</v>
      </c>
      <c r="M50" s="269">
        <v>10</v>
      </c>
      <c r="N50" s="145"/>
      <c r="O50" s="273">
        <v>0.17465432997193056</v>
      </c>
      <c r="P50" s="272">
        <v>2.5058142594054198</v>
      </c>
      <c r="Q50" s="269">
        <v>47623</v>
      </c>
      <c r="R50" s="148">
        <v>133</v>
      </c>
      <c r="S50" s="148">
        <v>16610</v>
      </c>
      <c r="T50" s="272">
        <v>2.4665874665874665</v>
      </c>
      <c r="U50" s="273">
        <v>0.21413721413721415</v>
      </c>
      <c r="V50" s="148">
        <v>125</v>
      </c>
      <c r="W50" s="148">
        <v>56</v>
      </c>
      <c r="X50" s="148">
        <v>84</v>
      </c>
      <c r="Y50" s="148">
        <v>8446</v>
      </c>
      <c r="Z50" s="269">
        <v>30</v>
      </c>
      <c r="AA50" s="148">
        <v>104</v>
      </c>
      <c r="AB50" s="148">
        <v>63</v>
      </c>
      <c r="AC50" s="271">
        <v>0.6</v>
      </c>
      <c r="AD50" s="148" t="s">
        <v>192</v>
      </c>
      <c r="AE50" s="148">
        <v>263</v>
      </c>
      <c r="AF50" s="147">
        <v>0.19846137852167586</v>
      </c>
      <c r="AG50" s="148">
        <v>19005</v>
      </c>
      <c r="AH50" s="145">
        <v>4</v>
      </c>
      <c r="AI50" s="148">
        <v>12</v>
      </c>
    </row>
    <row r="51" spans="1:35">
      <c r="A51" s="266" t="s">
        <v>92</v>
      </c>
      <c r="B51" s="266" t="s">
        <v>241</v>
      </c>
      <c r="C51" s="266" t="s">
        <v>318</v>
      </c>
      <c r="D51" s="267">
        <v>1899</v>
      </c>
      <c r="E51" s="267">
        <v>207</v>
      </c>
      <c r="F51" s="267" t="s">
        <v>419</v>
      </c>
      <c r="G51" s="145">
        <v>302</v>
      </c>
      <c r="H51" s="148">
        <v>2</v>
      </c>
      <c r="I51" s="272">
        <v>0.45</v>
      </c>
      <c r="J51" s="146">
        <v>0</v>
      </c>
      <c r="K51" s="146">
        <v>139</v>
      </c>
      <c r="L51" s="146">
        <v>2</v>
      </c>
      <c r="M51" s="269">
        <v>8</v>
      </c>
      <c r="N51" s="145"/>
      <c r="O51" s="273">
        <v>0.97511929107021134</v>
      </c>
      <c r="P51" s="272">
        <v>8.5729005667181862E-2</v>
      </c>
      <c r="Q51" s="269">
        <v>832</v>
      </c>
      <c r="R51" s="148">
        <v>0</v>
      </c>
      <c r="S51" s="148">
        <v>4532</v>
      </c>
      <c r="T51" s="272">
        <v>2.3865192206424433</v>
      </c>
      <c r="U51" s="273">
        <v>0.15903106898367561</v>
      </c>
      <c r="V51" s="148">
        <v>120</v>
      </c>
      <c r="W51" s="148">
        <v>46</v>
      </c>
      <c r="X51" s="148">
        <v>43</v>
      </c>
      <c r="Y51" s="148">
        <v>578</v>
      </c>
      <c r="Z51" s="269">
        <v>72</v>
      </c>
      <c r="AA51" s="148">
        <v>75</v>
      </c>
      <c r="AB51" s="148">
        <v>18.900000000000002</v>
      </c>
      <c r="AC51" s="271">
        <v>0.4</v>
      </c>
      <c r="AD51" s="148" t="s">
        <v>192</v>
      </c>
      <c r="AE51" s="148">
        <v>92.5</v>
      </c>
      <c r="AF51" s="147">
        <v>0.16496250852079072</v>
      </c>
      <c r="AG51" s="148">
        <v>9705</v>
      </c>
      <c r="AH51" s="145">
        <v>2</v>
      </c>
      <c r="AI51" s="148">
        <v>6</v>
      </c>
    </row>
    <row r="52" spans="1:35">
      <c r="A52" s="266" t="s">
        <v>93</v>
      </c>
      <c r="B52" s="266" t="s">
        <v>241</v>
      </c>
      <c r="C52" s="266" t="s">
        <v>321</v>
      </c>
      <c r="D52" s="267">
        <v>2947</v>
      </c>
      <c r="E52" s="267">
        <v>213</v>
      </c>
      <c r="F52" s="267" t="s">
        <v>419</v>
      </c>
      <c r="G52" s="145">
        <v>653</v>
      </c>
      <c r="H52" s="148">
        <v>2</v>
      </c>
      <c r="I52" s="272">
        <v>0.9</v>
      </c>
      <c r="J52" s="146">
        <v>0</v>
      </c>
      <c r="K52" s="146">
        <v>41</v>
      </c>
      <c r="L52" s="146">
        <v>2</v>
      </c>
      <c r="M52" s="269">
        <v>5</v>
      </c>
      <c r="N52" s="145"/>
      <c r="O52" s="273">
        <v>0.1981555333998006</v>
      </c>
      <c r="P52" s="272">
        <v>1.7345648523165069</v>
      </c>
      <c r="Q52" s="269">
        <v>17559</v>
      </c>
      <c r="R52" s="148">
        <v>0</v>
      </c>
      <c r="S52" s="148">
        <v>9440</v>
      </c>
      <c r="T52" s="272">
        <v>3.2032575500508993</v>
      </c>
      <c r="U52" s="273">
        <v>0.22158126908720732</v>
      </c>
      <c r="V52" s="148">
        <v>875</v>
      </c>
      <c r="W52" s="148">
        <v>1513</v>
      </c>
      <c r="X52" s="148">
        <v>60</v>
      </c>
      <c r="Y52" s="148">
        <v>1667</v>
      </c>
      <c r="Z52" s="269">
        <v>22</v>
      </c>
      <c r="AA52" s="148">
        <v>120</v>
      </c>
      <c r="AB52" s="148">
        <v>37.800000000000004</v>
      </c>
      <c r="AC52" s="271">
        <v>0.6</v>
      </c>
      <c r="AD52" s="148" t="s">
        <v>192</v>
      </c>
      <c r="AE52" s="148">
        <v>85</v>
      </c>
      <c r="AF52" s="147">
        <v>0.26545363908275177</v>
      </c>
      <c r="AG52" s="148">
        <v>10123</v>
      </c>
      <c r="AH52" s="145">
        <v>3</v>
      </c>
      <c r="AI52" s="148">
        <v>9.5</v>
      </c>
    </row>
    <row r="53" spans="1:35">
      <c r="A53" s="266" t="s">
        <v>94</v>
      </c>
      <c r="B53" s="266" t="s">
        <v>249</v>
      </c>
      <c r="C53" s="266" t="s">
        <v>245</v>
      </c>
      <c r="D53" s="267">
        <v>12864</v>
      </c>
      <c r="E53" s="267">
        <v>1108</v>
      </c>
      <c r="F53" s="267" t="s">
        <v>478</v>
      </c>
      <c r="G53" s="145">
        <v>1550</v>
      </c>
      <c r="H53" s="148">
        <v>3</v>
      </c>
      <c r="I53" s="272">
        <v>1.6</v>
      </c>
      <c r="J53" s="146">
        <v>0</v>
      </c>
      <c r="K53" s="146">
        <v>73.5</v>
      </c>
      <c r="L53" s="146">
        <v>2</v>
      </c>
      <c r="M53" s="269">
        <v>8</v>
      </c>
      <c r="N53" s="145"/>
      <c r="O53" s="273">
        <v>9.5251032384264286E-2</v>
      </c>
      <c r="P53" s="272">
        <v>3.5749280385360982</v>
      </c>
      <c r="Q53" s="269">
        <v>60856</v>
      </c>
      <c r="R53" s="148">
        <v>0</v>
      </c>
      <c r="S53" s="148">
        <v>25203</v>
      </c>
      <c r="T53" s="272">
        <v>1.9591884328358209</v>
      </c>
      <c r="U53" s="273">
        <v>0.12049129353233831</v>
      </c>
      <c r="V53" s="148">
        <v>0</v>
      </c>
      <c r="W53" s="148">
        <v>0</v>
      </c>
      <c r="X53" s="148">
        <v>25</v>
      </c>
      <c r="Y53" s="148">
        <v>784</v>
      </c>
      <c r="Z53" s="269">
        <v>259</v>
      </c>
      <c r="AA53" s="148">
        <v>50</v>
      </c>
      <c r="AB53" s="148">
        <v>67.2</v>
      </c>
      <c r="AC53" s="271">
        <v>1.2</v>
      </c>
      <c r="AD53" s="148" t="s">
        <v>427</v>
      </c>
      <c r="AE53" s="148">
        <v>295.86</v>
      </c>
      <c r="AF53" s="147">
        <v>0.11872419039339274</v>
      </c>
      <c r="AG53" s="148">
        <v>17023</v>
      </c>
      <c r="AH53" s="145">
        <v>5</v>
      </c>
      <c r="AI53" s="148">
        <v>29</v>
      </c>
    </row>
    <row r="54" spans="1:35">
      <c r="A54" s="266" t="s">
        <v>95</v>
      </c>
      <c r="B54" s="266" t="s">
        <v>241</v>
      </c>
      <c r="C54" s="266" t="s">
        <v>245</v>
      </c>
      <c r="D54" s="267">
        <v>1320</v>
      </c>
      <c r="E54" s="267">
        <v>115</v>
      </c>
      <c r="F54" s="267" t="s">
        <v>476</v>
      </c>
      <c r="G54" s="145">
        <v>300</v>
      </c>
      <c r="H54" s="148">
        <v>4</v>
      </c>
      <c r="I54" s="272">
        <v>0.4</v>
      </c>
      <c r="J54" s="146">
        <v>0</v>
      </c>
      <c r="K54" s="146">
        <v>13</v>
      </c>
      <c r="L54" s="146">
        <v>1</v>
      </c>
      <c r="M54" s="269">
        <v>1</v>
      </c>
      <c r="N54" s="145"/>
      <c r="O54" s="273">
        <v>0.1696</v>
      </c>
      <c r="P54" s="272">
        <v>1.9863443026639802</v>
      </c>
      <c r="Q54" s="269">
        <v>8873</v>
      </c>
      <c r="R54" s="148">
        <v>0</v>
      </c>
      <c r="S54" s="148">
        <v>15679</v>
      </c>
      <c r="T54" s="272">
        <v>11.878030303030304</v>
      </c>
      <c r="U54" s="273">
        <v>0.22727272727272727</v>
      </c>
      <c r="V54" s="148">
        <v>0</v>
      </c>
      <c r="W54" s="148">
        <v>0</v>
      </c>
      <c r="X54" s="148">
        <v>8</v>
      </c>
      <c r="Y54" s="148">
        <v>210</v>
      </c>
      <c r="Z54" s="269">
        <v>6</v>
      </c>
      <c r="AA54" s="148">
        <v>0</v>
      </c>
      <c r="AB54" s="148">
        <v>16.8</v>
      </c>
      <c r="AC54" s="271">
        <v>0.3</v>
      </c>
      <c r="AD54" s="148" t="s">
        <v>427</v>
      </c>
      <c r="AE54" s="148">
        <v>106</v>
      </c>
      <c r="AF54" s="147">
        <v>0.15559999999999999</v>
      </c>
      <c r="AG54" s="148">
        <v>4467</v>
      </c>
      <c r="AH54" s="145">
        <v>3</v>
      </c>
      <c r="AI54" s="148">
        <v>6</v>
      </c>
    </row>
    <row r="55" spans="1:35">
      <c r="A55" s="266" t="s">
        <v>216</v>
      </c>
      <c r="B55" s="266" t="s">
        <v>241</v>
      </c>
      <c r="C55" s="266" t="s">
        <v>320</v>
      </c>
      <c r="D55" s="267">
        <v>3200</v>
      </c>
      <c r="E55" s="267">
        <v>256</v>
      </c>
      <c r="F55" s="267" t="s">
        <v>419</v>
      </c>
      <c r="G55" s="145">
        <v>379</v>
      </c>
      <c r="H55" s="148">
        <v>2</v>
      </c>
      <c r="I55" s="272">
        <v>0.41</v>
      </c>
      <c r="J55" s="146">
        <v>0</v>
      </c>
      <c r="K55" s="146">
        <v>13</v>
      </c>
      <c r="L55" s="146">
        <v>0</v>
      </c>
      <c r="M55" s="269">
        <v>14</v>
      </c>
      <c r="N55" s="145"/>
      <c r="O55" s="273">
        <v>0.11858365019011406</v>
      </c>
      <c r="P55" s="272">
        <v>1.038109756097561</v>
      </c>
      <c r="Q55" s="269">
        <v>12258</v>
      </c>
      <c r="R55" s="148">
        <v>0</v>
      </c>
      <c r="S55" s="148">
        <v>14000</v>
      </c>
      <c r="T55" s="272">
        <v>4.7814207650273222</v>
      </c>
      <c r="U55" s="273">
        <v>0.1294398907103825</v>
      </c>
      <c r="V55" s="148">
        <v>0</v>
      </c>
      <c r="W55" s="148">
        <v>9</v>
      </c>
      <c r="X55" s="148">
        <v>6</v>
      </c>
      <c r="Y55" s="148">
        <v>300</v>
      </c>
      <c r="Z55" s="269">
        <v>6</v>
      </c>
      <c r="AA55" s="148">
        <v>950</v>
      </c>
      <c r="AB55" s="148">
        <v>17.22</v>
      </c>
      <c r="AC55" s="271">
        <v>0.35</v>
      </c>
      <c r="AD55" s="148" t="s">
        <v>192</v>
      </c>
      <c r="AE55" s="148">
        <v>240</v>
      </c>
      <c r="AF55" s="147">
        <v>0.30085551330798477</v>
      </c>
      <c r="AG55" s="148">
        <v>11808</v>
      </c>
      <c r="AH55" s="145">
        <v>3</v>
      </c>
      <c r="AI55" s="148">
        <v>12</v>
      </c>
    </row>
    <row r="56" spans="1:35">
      <c r="A56" s="266" t="s">
        <v>114</v>
      </c>
      <c r="B56" s="266" t="s">
        <v>241</v>
      </c>
      <c r="C56" s="266" t="s">
        <v>321</v>
      </c>
      <c r="D56" s="267">
        <v>4473</v>
      </c>
      <c r="E56" s="267">
        <v>841</v>
      </c>
      <c r="F56" s="267" t="s">
        <v>419</v>
      </c>
      <c r="G56" s="145">
        <v>1011</v>
      </c>
      <c r="H56" s="148">
        <v>2</v>
      </c>
      <c r="I56" s="272">
        <v>1.1000000000000001</v>
      </c>
      <c r="J56" s="146">
        <v>0</v>
      </c>
      <c r="K56" s="146">
        <v>15</v>
      </c>
      <c r="L56" s="146">
        <v>1</v>
      </c>
      <c r="M56" s="269">
        <v>5</v>
      </c>
      <c r="N56" s="145"/>
      <c r="O56" s="273">
        <v>0.12837059230237383</v>
      </c>
      <c r="P56" s="272">
        <v>2.4716561973341507</v>
      </c>
      <c r="Q56" s="269">
        <v>32265</v>
      </c>
      <c r="R56" s="148">
        <v>0</v>
      </c>
      <c r="S56" s="148">
        <v>19642</v>
      </c>
      <c r="T56" s="272">
        <v>4.3912363067292643</v>
      </c>
      <c r="U56" s="273">
        <v>0.22602280348759221</v>
      </c>
      <c r="V56" s="148">
        <v>880</v>
      </c>
      <c r="W56" s="148">
        <v>1461</v>
      </c>
      <c r="X56" s="148">
        <v>185</v>
      </c>
      <c r="Y56" s="148">
        <v>3957</v>
      </c>
      <c r="Z56" s="269">
        <v>145</v>
      </c>
      <c r="AA56" s="148">
        <v>500</v>
      </c>
      <c r="AB56" s="148">
        <v>46.2</v>
      </c>
      <c r="AC56" s="271">
        <v>0.5</v>
      </c>
      <c r="AD56" s="148" t="s">
        <v>194</v>
      </c>
      <c r="AE56" s="148">
        <v>320</v>
      </c>
      <c r="AF56" s="147">
        <v>0.11385111776907121</v>
      </c>
      <c r="AG56" s="148">
        <v>13054</v>
      </c>
      <c r="AH56" s="145">
        <v>4</v>
      </c>
      <c r="AI56" s="148">
        <v>14</v>
      </c>
    </row>
    <row r="57" spans="1:35">
      <c r="A57" s="266" t="s">
        <v>277</v>
      </c>
      <c r="B57" s="266" t="s">
        <v>241</v>
      </c>
      <c r="C57" s="266" t="s">
        <v>245</v>
      </c>
      <c r="D57" s="267">
        <v>7279</v>
      </c>
      <c r="E57" s="267">
        <v>498</v>
      </c>
      <c r="F57" s="267" t="s">
        <v>479</v>
      </c>
      <c r="G57" s="145">
        <v>934</v>
      </c>
      <c r="H57" s="148">
        <v>3</v>
      </c>
      <c r="I57" s="272">
        <v>1.25</v>
      </c>
      <c r="J57" s="146">
        <v>0</v>
      </c>
      <c r="K57" s="146">
        <v>140.5</v>
      </c>
      <c r="L57" s="146">
        <v>4</v>
      </c>
      <c r="M57" s="269">
        <v>1</v>
      </c>
      <c r="N57" s="145"/>
      <c r="O57" s="273">
        <v>0.13594021906029277</v>
      </c>
      <c r="P57" s="272">
        <v>0.8560298383754662</v>
      </c>
      <c r="Q57" s="269">
        <v>10328</v>
      </c>
      <c r="R57" s="148">
        <v>4</v>
      </c>
      <c r="S57" s="148">
        <v>28054</v>
      </c>
      <c r="T57" s="272">
        <v>3.8541008380272017</v>
      </c>
      <c r="U57" s="273">
        <v>0.12831432889133124</v>
      </c>
      <c r="V57" s="148">
        <v>0</v>
      </c>
      <c r="W57" s="148">
        <v>0</v>
      </c>
      <c r="X57" s="148">
        <v>74</v>
      </c>
      <c r="Y57" s="148">
        <v>1923</v>
      </c>
      <c r="Z57" s="269">
        <v>66</v>
      </c>
      <c r="AA57" s="148">
        <v>110</v>
      </c>
      <c r="AB57" s="148">
        <v>52.5</v>
      </c>
      <c r="AC57" s="271">
        <v>0.5</v>
      </c>
      <c r="AD57" s="148" t="s">
        <v>427</v>
      </c>
      <c r="AE57" s="148">
        <v>275</v>
      </c>
      <c r="AF57" s="147">
        <v>0.18415395639267068</v>
      </c>
      <c r="AG57" s="148">
        <v>12065</v>
      </c>
      <c r="AH57" s="145">
        <v>4</v>
      </c>
      <c r="AI57" s="148">
        <v>31.5</v>
      </c>
    </row>
    <row r="58" spans="1:35">
      <c r="A58" s="293" t="s">
        <v>255</v>
      </c>
      <c r="B58" s="294"/>
      <c r="C58" s="294"/>
      <c r="D58" s="295">
        <f>SUM(D3:D57)</f>
        <v>332437</v>
      </c>
      <c r="E58" s="295">
        <f>SUM(E3:E57)</f>
        <v>32044</v>
      </c>
      <c r="F58" s="295"/>
      <c r="G58" s="295">
        <f>SUM(G3:G57)</f>
        <v>65563</v>
      </c>
      <c r="H58" s="295">
        <f t="shared" ref="H58:I58" si="0">SUM(H3:H57)</f>
        <v>274</v>
      </c>
      <c r="I58" s="295">
        <f t="shared" si="0"/>
        <v>121.96000000000001</v>
      </c>
      <c r="J58" s="295">
        <f>SUM(J3:J57)</f>
        <v>43</v>
      </c>
      <c r="K58" s="299">
        <f t="shared" ref="K58" si="1">SUM(K3:K57)</f>
        <v>1605.35</v>
      </c>
      <c r="L58" s="299">
        <f t="shared" ref="L58" si="2">SUM(L3:L57)</f>
        <v>158.23849206349206</v>
      </c>
      <c r="M58" s="299">
        <f t="shared" ref="M58" si="3">SUM(M3:M57)</f>
        <v>707</v>
      </c>
      <c r="N58" s="299"/>
      <c r="O58" s="301">
        <f>AVERAGE(O3:O57)</f>
        <v>0.15202561590603889</v>
      </c>
      <c r="P58" s="298">
        <f>AVERAGE(P3:P57)</f>
        <v>1.4884069377994127</v>
      </c>
      <c r="Q58" s="300">
        <f>SUM(Q3:Q57)</f>
        <v>1969195</v>
      </c>
      <c r="R58" s="300">
        <f>SUM(R3:R57)</f>
        <v>438180</v>
      </c>
      <c r="S58" s="300">
        <f>SUM(S3:S57)</f>
        <v>1249253</v>
      </c>
      <c r="T58" s="298">
        <f>AVERAGE(T3:T57)</f>
        <v>4.0988843742137675</v>
      </c>
      <c r="U58" s="301">
        <f>AVERAGE(U3:U57)</f>
        <v>0.23517727521414006</v>
      </c>
      <c r="V58" s="300">
        <f>SUM(V3:V57)</f>
        <v>61107</v>
      </c>
      <c r="W58" s="300">
        <f>SUM(W3:W57)</f>
        <v>56693</v>
      </c>
      <c r="X58" s="300">
        <f>SUM(X3:X57)</f>
        <v>3957</v>
      </c>
      <c r="Y58" s="300">
        <f>SUM(Y3:Y57)</f>
        <v>91982</v>
      </c>
      <c r="Z58" s="300">
        <f>SUM(Z3:Z57)</f>
        <v>3075</v>
      </c>
      <c r="AA58" s="300">
        <f>SUM(AA3:AA57)</f>
        <v>13128</v>
      </c>
      <c r="AB58" s="300">
        <f>SUM(AB3:AB57)</f>
        <v>5141.22</v>
      </c>
      <c r="AC58" s="297">
        <f>AVERAGE(AC3:AC57)</f>
        <v>0.47327454545454556</v>
      </c>
      <c r="AD58" s="300"/>
      <c r="AE58" s="300">
        <f>SUM(AE3:AE57)</f>
        <v>21509.510000000002</v>
      </c>
      <c r="AF58" s="301">
        <f>AVERAGE(AF3:AF57)</f>
        <v>0.16116178006947296</v>
      </c>
      <c r="AG58" s="300">
        <f>SUM(AG3:AG57)</f>
        <v>1813611</v>
      </c>
      <c r="AH58" s="300">
        <f>AVERAGE(AH3:AH57)</f>
        <v>3.9636363636363638</v>
      </c>
      <c r="AI58" s="300">
        <f>AVERAGE(AI3:AI57)</f>
        <v>16.788150470219435</v>
      </c>
    </row>
    <row r="59" spans="1:35">
      <c r="J59" s="129"/>
      <c r="K59" s="129"/>
      <c r="L59" s="156"/>
      <c r="M59" s="129"/>
      <c r="N59" s="129"/>
      <c r="O59" s="129"/>
      <c r="P59" s="129"/>
      <c r="Q59" s="129"/>
      <c r="R59" s="129"/>
      <c r="S59" s="156"/>
      <c r="T59" s="129"/>
      <c r="U59" s="129"/>
      <c r="V59" s="129"/>
      <c r="W59" s="156"/>
      <c r="X59" s="302"/>
      <c r="Y59" s="156"/>
      <c r="Z59" s="129"/>
      <c r="AA59" s="156"/>
      <c r="AB59" s="129"/>
      <c r="AC59" s="129"/>
      <c r="AD59" s="129"/>
      <c r="AE59" s="129"/>
      <c r="AF59" s="129"/>
      <c r="AG59" s="129"/>
    </row>
  </sheetData>
  <conditionalFormatting sqref="L3:AI57">
    <cfRule type="cellIs" dxfId="95" priority="103" operator="equal">
      <formula>"Maximum überschritten"</formula>
    </cfRule>
    <cfRule type="cellIs" dxfId="94" priority="104" operator="equal">
      <formula>"nicht erreicht"</formula>
    </cfRule>
    <cfRule type="cellIs" dxfId="93" priority="105" operator="equal">
      <formula>"erreicht"</formula>
    </cfRule>
    <cfRule type="cellIs" dxfId="92" priority="106" operator="equal">
      <formula>"maximum dépassé"</formula>
    </cfRule>
    <cfRule type="cellIs" dxfId="91" priority="107" operator="equal">
      <formula>"non atteint"</formula>
    </cfRule>
    <cfRule type="cellIs" dxfId="90" priority="108" operator="equal">
      <formula>"atteint"</formula>
    </cfRule>
  </conditionalFormatting>
  <conditionalFormatting sqref="A3:C57">
    <cfRule type="cellIs" dxfId="89" priority="109" operator="equal">
      <formula>"Maximum überschritten"</formula>
    </cfRule>
    <cfRule type="cellIs" dxfId="88" priority="110" operator="equal">
      <formula>"nicht erreicht"</formula>
    </cfRule>
    <cfRule type="cellIs" dxfId="87" priority="111" operator="equal">
      <formula>"erreicht"</formula>
    </cfRule>
    <cfRule type="cellIs" dxfId="86" priority="112" operator="equal">
      <formula>"maximum dépassé"</formula>
    </cfRule>
    <cfRule type="cellIs" dxfId="85" priority="113" operator="equal">
      <formula>"non atteint"</formula>
    </cfRule>
    <cfRule type="cellIs" dxfId="84" priority="114" operator="equal">
      <formula>"atteint"</formula>
    </cfRule>
  </conditionalFormatting>
  <conditionalFormatting sqref="G3:G57">
    <cfRule type="cellIs" dxfId="83" priority="65" operator="equal">
      <formula>"Maximum überschritten"</formula>
    </cfRule>
    <cfRule type="cellIs" dxfId="82" priority="66" operator="equal">
      <formula>"nicht erreicht"</formula>
    </cfRule>
    <cfRule type="cellIs" dxfId="81" priority="67" operator="equal">
      <formula>"erreicht"</formula>
    </cfRule>
    <cfRule type="cellIs" dxfId="80" priority="68" operator="equal">
      <formula>"maximum dépassé"</formula>
    </cfRule>
    <cfRule type="cellIs" dxfId="79" priority="69" operator="equal">
      <formula>"non atteint"</formula>
    </cfRule>
    <cfRule type="cellIs" dxfId="78" priority="70" operator="equal">
      <formula>"atteint"</formula>
    </cfRule>
  </conditionalFormatting>
  <conditionalFormatting sqref="H3:H57">
    <cfRule type="cellIs" dxfId="77" priority="51" operator="equal">
      <formula>"Maximum überschritten"</formula>
    </cfRule>
    <cfRule type="cellIs" dxfId="76" priority="52" operator="equal">
      <formula>"nicht erreicht"</formula>
    </cfRule>
    <cfRule type="cellIs" dxfId="75" priority="53" operator="equal">
      <formula>"erreicht"</formula>
    </cfRule>
    <cfRule type="cellIs" dxfId="74" priority="54" operator="equal">
      <formula>"maximum dépassé"</formula>
    </cfRule>
    <cfRule type="cellIs" dxfId="73" priority="55" operator="equal">
      <formula>"non atteint"</formula>
    </cfRule>
    <cfRule type="cellIs" dxfId="72" priority="56" operator="equal">
      <formula>"atteint"</formula>
    </cfRule>
  </conditionalFormatting>
  <conditionalFormatting sqref="I3:I57">
    <cfRule type="cellIs" dxfId="71" priority="37" operator="equal">
      <formula>"Maximum überschritten"</formula>
    </cfRule>
    <cfRule type="cellIs" dxfId="70" priority="38" operator="equal">
      <formula>"nicht erreicht"</formula>
    </cfRule>
    <cfRule type="cellIs" dxfId="69" priority="39" operator="equal">
      <formula>"erreicht"</formula>
    </cfRule>
    <cfRule type="cellIs" dxfId="68" priority="40" operator="equal">
      <formula>"maximum dépassé"</formula>
    </cfRule>
    <cfRule type="cellIs" dxfId="67" priority="41" operator="equal">
      <formula>"non atteint"</formula>
    </cfRule>
    <cfRule type="cellIs" dxfId="66" priority="42" operator="equal">
      <formula>"atteint"</formula>
    </cfRule>
  </conditionalFormatting>
  <conditionalFormatting sqref="J3:J57">
    <cfRule type="cellIs" dxfId="65" priority="23" operator="equal">
      <formula>"Maximum überschritten"</formula>
    </cfRule>
    <cfRule type="cellIs" dxfId="64" priority="24" operator="equal">
      <formula>"nicht erreicht"</formula>
    </cfRule>
    <cfRule type="cellIs" dxfId="63" priority="25" operator="equal">
      <formula>"erreicht"</formula>
    </cfRule>
    <cfRule type="cellIs" dxfId="62" priority="26" operator="equal">
      <formula>"maximum dépassé"</formula>
    </cfRule>
    <cfRule type="cellIs" dxfId="61" priority="27" operator="equal">
      <formula>"non atteint"</formula>
    </cfRule>
    <cfRule type="cellIs" dxfId="60" priority="28" operator="equal">
      <formula>"atteint"</formula>
    </cfRule>
  </conditionalFormatting>
  <conditionalFormatting sqref="K3:K57">
    <cfRule type="cellIs" dxfId="59" priority="9" operator="equal">
      <formula>"Maximum überschritten"</formula>
    </cfRule>
    <cfRule type="cellIs" dxfId="58" priority="10" operator="equal">
      <formula>"nicht erreicht"</formula>
    </cfRule>
    <cfRule type="cellIs" dxfId="57" priority="11" operator="equal">
      <formula>"erreicht"</formula>
    </cfRule>
    <cfRule type="cellIs" dxfId="56" priority="12" operator="equal">
      <formula>"maximum dépassé"</formula>
    </cfRule>
    <cfRule type="cellIs" dxfId="55" priority="13" operator="equal">
      <formula>"non atteint"</formula>
    </cfRule>
    <cfRule type="cellIs" dxfId="54" priority="14" operator="equal">
      <formula>"atteint"</formula>
    </cfRule>
  </conditionalFormatting>
  <pageMargins left="0.7" right="0.7" top="0.75" bottom="0.75" header="0.3" footer="0.3"/>
  <legacy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BE0466-1018-4B9E-8F65-E2B250E0DA9F}">
  <dimension ref="A1:AJ59"/>
  <sheetViews>
    <sheetView tabSelected="1" workbookViewId="0">
      <pane ySplit="2" topLeftCell="N44" activePane="bottomLeft" state="frozen"/>
      <selection pane="bottomLeft" activeCell="Z47" sqref="Z47"/>
    </sheetView>
  </sheetViews>
  <sheetFormatPr defaultRowHeight="15"/>
  <cols>
    <col min="1" max="1" width="18.28515625" customWidth="1"/>
    <col min="2" max="2" width="20.7109375" customWidth="1"/>
    <col min="3" max="3" width="22.7109375" customWidth="1"/>
    <col min="18" max="18" width="9.28515625" bestFit="1" customWidth="1"/>
    <col min="28" max="28" width="17.42578125" bestFit="1" customWidth="1"/>
    <col min="29" max="29" width="28" customWidth="1"/>
    <col min="32" max="32" width="10.42578125" bestFit="1" customWidth="1"/>
  </cols>
  <sheetData>
    <row r="1" spans="1:36" ht="83.25" customHeight="1">
      <c r="A1" s="70" t="s">
        <v>0</v>
      </c>
      <c r="B1" s="70" t="s">
        <v>217</v>
      </c>
      <c r="C1" s="70" t="s">
        <v>218</v>
      </c>
      <c r="D1" s="70" t="s">
        <v>219</v>
      </c>
      <c r="E1" s="70" t="s">
        <v>220</v>
      </c>
      <c r="F1" s="70" t="s">
        <v>137</v>
      </c>
      <c r="G1" s="70" t="s">
        <v>222</v>
      </c>
      <c r="H1" s="70" t="s">
        <v>256</v>
      </c>
      <c r="I1" s="70" t="s">
        <v>433</v>
      </c>
      <c r="J1" s="70" t="s">
        <v>434</v>
      </c>
      <c r="K1" s="70" t="s">
        <v>435</v>
      </c>
      <c r="L1" s="133" t="s">
        <v>436</v>
      </c>
      <c r="M1" s="135" t="s">
        <v>437</v>
      </c>
      <c r="N1" s="70" t="s">
        <v>439</v>
      </c>
      <c r="O1" s="70" t="s">
        <v>12</v>
      </c>
      <c r="P1" s="70" t="s">
        <v>440</v>
      </c>
      <c r="Q1" s="70" t="s">
        <v>441</v>
      </c>
      <c r="R1" s="133" t="s">
        <v>442</v>
      </c>
      <c r="S1" s="70" t="s">
        <v>443</v>
      </c>
      <c r="T1" s="70" t="s">
        <v>444</v>
      </c>
      <c r="U1" s="133" t="s">
        <v>445</v>
      </c>
      <c r="V1" s="135" t="s">
        <v>446</v>
      </c>
      <c r="W1" s="133" t="s">
        <v>447</v>
      </c>
      <c r="X1" s="133" t="s">
        <v>448</v>
      </c>
      <c r="Y1" s="134" t="s">
        <v>449</v>
      </c>
      <c r="Z1" s="134" t="s">
        <v>450</v>
      </c>
      <c r="AA1" s="135" t="s">
        <v>451</v>
      </c>
      <c r="AB1" s="136" t="s">
        <v>155</v>
      </c>
      <c r="AC1" s="136" t="s">
        <v>156</v>
      </c>
      <c r="AD1" s="136" t="s">
        <v>452</v>
      </c>
      <c r="AE1" s="135" t="s">
        <v>12</v>
      </c>
      <c r="AF1" s="136" t="s">
        <v>13</v>
      </c>
      <c r="AG1" s="70" t="s">
        <v>158</v>
      </c>
      <c r="AH1" s="135" t="s">
        <v>453</v>
      </c>
      <c r="AI1" s="135" t="s">
        <v>480</v>
      </c>
      <c r="AJ1" s="135" t="s">
        <v>481</v>
      </c>
    </row>
    <row r="2" spans="1:36" ht="93.75" customHeight="1">
      <c r="A2" s="70" t="s">
        <v>278</v>
      </c>
      <c r="B2" s="70" t="s">
        <v>279</v>
      </c>
      <c r="C2" s="70" t="s">
        <v>280</v>
      </c>
      <c r="D2" s="70" t="s">
        <v>230</v>
      </c>
      <c r="E2" s="70" t="s">
        <v>231</v>
      </c>
      <c r="F2" s="70" t="s">
        <v>160</v>
      </c>
      <c r="G2" s="70" t="s">
        <v>162</v>
      </c>
      <c r="H2" s="70" t="s">
        <v>260</v>
      </c>
      <c r="I2" s="70" t="s">
        <v>454</v>
      </c>
      <c r="J2" s="70" t="s">
        <v>455</v>
      </c>
      <c r="K2" s="70" t="s">
        <v>456</v>
      </c>
      <c r="L2" s="70" t="s">
        <v>394</v>
      </c>
      <c r="M2" s="70" t="s">
        <v>457</v>
      </c>
      <c r="N2" s="70" t="s">
        <v>403</v>
      </c>
      <c r="O2" s="70" t="s">
        <v>406</v>
      </c>
      <c r="P2" s="70" t="s">
        <v>459</v>
      </c>
      <c r="Q2" s="70" t="s">
        <v>460</v>
      </c>
      <c r="R2" s="70" t="s">
        <v>461</v>
      </c>
      <c r="S2" s="70" t="s">
        <v>462</v>
      </c>
      <c r="T2" s="70" t="s">
        <v>411</v>
      </c>
      <c r="U2" s="70" t="s">
        <v>463</v>
      </c>
      <c r="V2" s="70" t="s">
        <v>464</v>
      </c>
      <c r="W2" s="70" t="s">
        <v>465</v>
      </c>
      <c r="X2" s="70" t="s">
        <v>466</v>
      </c>
      <c r="Y2" s="70" t="s">
        <v>467</v>
      </c>
      <c r="Z2" s="70" t="s">
        <v>468</v>
      </c>
      <c r="AA2" s="70" t="s">
        <v>395</v>
      </c>
      <c r="AB2" s="70" t="s">
        <v>469</v>
      </c>
      <c r="AC2" s="70" t="s">
        <v>470</v>
      </c>
      <c r="AD2" s="70" t="s">
        <v>471</v>
      </c>
      <c r="AE2" s="70" t="s">
        <v>404</v>
      </c>
      <c r="AF2" s="70" t="s">
        <v>472</v>
      </c>
      <c r="AG2" s="70" t="s">
        <v>473</v>
      </c>
      <c r="AH2" s="70" t="s">
        <v>474</v>
      </c>
      <c r="AI2" s="70" t="s">
        <v>482</v>
      </c>
      <c r="AJ2" s="70" t="s">
        <v>483</v>
      </c>
    </row>
    <row r="3" spans="1:36">
      <c r="A3" s="266" t="s">
        <v>40</v>
      </c>
      <c r="B3" s="266" t="s">
        <v>241</v>
      </c>
      <c r="C3" s="266" t="s">
        <v>318</v>
      </c>
      <c r="D3" s="267">
        <v>3564</v>
      </c>
      <c r="E3" s="267">
        <v>376</v>
      </c>
      <c r="F3" s="267" t="s">
        <v>419</v>
      </c>
      <c r="G3" s="145">
        <v>502</v>
      </c>
      <c r="H3" s="148">
        <v>2</v>
      </c>
      <c r="I3" s="272">
        <v>0.5</v>
      </c>
      <c r="J3" s="146">
        <v>0</v>
      </c>
      <c r="K3" s="146">
        <v>18</v>
      </c>
      <c r="L3" s="146">
        <v>8</v>
      </c>
      <c r="M3" s="269">
        <v>15</v>
      </c>
      <c r="N3" s="273">
        <v>0.13262307127112416</v>
      </c>
      <c r="O3" s="272">
        <v>1.6292310362784239</v>
      </c>
      <c r="P3" s="269">
        <v>18772</v>
      </c>
      <c r="Q3" s="148">
        <v>0</v>
      </c>
      <c r="R3" s="148">
        <v>3860</v>
      </c>
      <c r="S3" s="272">
        <v>1.0830527497194165</v>
      </c>
      <c r="T3" s="273">
        <v>0.14085297418630752</v>
      </c>
      <c r="U3" s="148">
        <v>118</v>
      </c>
      <c r="V3" s="148">
        <v>113</v>
      </c>
      <c r="W3" s="148">
        <v>81</v>
      </c>
      <c r="X3" s="148">
        <v>2186</v>
      </c>
      <c r="Y3" s="269">
        <v>44</v>
      </c>
      <c r="Z3" s="148">
        <v>59</v>
      </c>
      <c r="AA3" s="148">
        <v>21</v>
      </c>
      <c r="AB3" s="271">
        <v>0.3</v>
      </c>
      <c r="AC3" s="148" t="s">
        <v>420</v>
      </c>
      <c r="AD3" s="148">
        <v>360</v>
      </c>
      <c r="AE3" s="147">
        <v>0.12894930198383542</v>
      </c>
      <c r="AF3" s="148">
        <v>11522</v>
      </c>
      <c r="AG3" s="145">
        <v>3</v>
      </c>
      <c r="AH3" s="148">
        <v>6</v>
      </c>
      <c r="AI3" s="148">
        <v>70</v>
      </c>
      <c r="AJ3" s="148">
        <v>8</v>
      </c>
    </row>
    <row r="4" spans="1:36">
      <c r="A4" s="266" t="s">
        <v>41</v>
      </c>
      <c r="B4" s="266" t="s">
        <v>241</v>
      </c>
      <c r="C4" s="266" t="s">
        <v>318</v>
      </c>
      <c r="D4" s="267">
        <v>4350</v>
      </c>
      <c r="E4" s="267">
        <v>502</v>
      </c>
      <c r="F4" s="267" t="s">
        <v>419</v>
      </c>
      <c r="G4" s="145">
        <v>594</v>
      </c>
      <c r="H4" s="148">
        <v>2</v>
      </c>
      <c r="I4" s="272">
        <v>0.93</v>
      </c>
      <c r="J4" s="146">
        <v>0</v>
      </c>
      <c r="K4" s="146">
        <v>13</v>
      </c>
      <c r="L4" s="146">
        <v>6</v>
      </c>
      <c r="M4" s="269">
        <v>3</v>
      </c>
      <c r="N4" s="273">
        <v>8.5568513119533521E-2</v>
      </c>
      <c r="O4" s="272">
        <v>2.575945661084436</v>
      </c>
      <c r="P4" s="269">
        <v>43992</v>
      </c>
      <c r="Q4" s="148">
        <v>126</v>
      </c>
      <c r="R4" s="148">
        <v>6998</v>
      </c>
      <c r="S4" s="272">
        <v>1.6087356321839081</v>
      </c>
      <c r="T4" s="273">
        <v>0.13655172413793104</v>
      </c>
      <c r="U4" s="148">
        <v>390</v>
      </c>
      <c r="V4" s="148">
        <v>180</v>
      </c>
      <c r="W4" s="148">
        <v>167</v>
      </c>
      <c r="X4" s="148">
        <v>4143</v>
      </c>
      <c r="Y4" s="269">
        <v>150</v>
      </c>
      <c r="Z4" s="148">
        <v>444.5</v>
      </c>
      <c r="AA4" s="148">
        <v>39.06</v>
      </c>
      <c r="AB4" s="271">
        <v>0.43</v>
      </c>
      <c r="AC4" s="148" t="s">
        <v>192</v>
      </c>
      <c r="AD4" s="148">
        <v>170</v>
      </c>
      <c r="AE4" s="147">
        <v>0.14154518950437317</v>
      </c>
      <c r="AF4" s="148">
        <v>17078</v>
      </c>
      <c r="AG4" s="145">
        <v>4</v>
      </c>
      <c r="AH4" s="148">
        <v>12.5</v>
      </c>
      <c r="AI4" s="148">
        <v>75</v>
      </c>
      <c r="AJ4" s="148">
        <v>5</v>
      </c>
    </row>
    <row r="5" spans="1:36">
      <c r="A5" s="266" t="s">
        <v>42</v>
      </c>
      <c r="B5" s="266" t="s">
        <v>241</v>
      </c>
      <c r="C5" s="266" t="s">
        <v>319</v>
      </c>
      <c r="D5" s="267">
        <v>11934</v>
      </c>
      <c r="E5" s="267">
        <v>939</v>
      </c>
      <c r="F5" s="267" t="s">
        <v>421</v>
      </c>
      <c r="G5" s="145">
        <v>1480</v>
      </c>
      <c r="H5" s="148">
        <v>17</v>
      </c>
      <c r="I5" s="272">
        <v>4.9900000000000011</v>
      </c>
      <c r="J5" s="146">
        <v>0</v>
      </c>
      <c r="K5" s="146">
        <v>54.5</v>
      </c>
      <c r="L5" s="146">
        <v>2.6875</v>
      </c>
      <c r="M5" s="269">
        <v>20</v>
      </c>
      <c r="N5" s="273">
        <v>0.18389560406518732</v>
      </c>
      <c r="O5" s="272">
        <v>1.6218110456966639</v>
      </c>
      <c r="P5" s="269">
        <v>46280</v>
      </c>
      <c r="Q5" s="148">
        <v>227285</v>
      </c>
      <c r="R5" s="148">
        <v>22377</v>
      </c>
      <c r="S5" s="272">
        <v>1.8750628456510809</v>
      </c>
      <c r="T5" s="273">
        <v>0.12401541813306519</v>
      </c>
      <c r="U5" s="148">
        <v>452</v>
      </c>
      <c r="V5" s="148">
        <v>27</v>
      </c>
      <c r="W5" s="148">
        <v>365</v>
      </c>
      <c r="X5" s="148">
        <v>4840</v>
      </c>
      <c r="Y5" s="269">
        <v>311</v>
      </c>
      <c r="Z5" s="148">
        <v>233</v>
      </c>
      <c r="AA5" s="148">
        <v>209.58000000000004</v>
      </c>
      <c r="AB5" s="271">
        <v>0.7</v>
      </c>
      <c r="AC5" s="148" t="s">
        <v>194</v>
      </c>
      <c r="AD5" s="148">
        <v>677</v>
      </c>
      <c r="AE5" s="147">
        <v>0.20740874376089963</v>
      </c>
      <c r="AF5" s="148">
        <v>28536</v>
      </c>
      <c r="AG5" s="145">
        <v>6</v>
      </c>
      <c r="AH5" s="148">
        <v>59.5</v>
      </c>
      <c r="AI5" s="148">
        <v>75</v>
      </c>
      <c r="AJ5" s="148">
        <v>1</v>
      </c>
    </row>
    <row r="6" spans="1:36">
      <c r="A6" s="266" t="s">
        <v>134</v>
      </c>
      <c r="B6" s="266" t="s">
        <v>244</v>
      </c>
      <c r="C6" s="266" t="s">
        <v>245</v>
      </c>
      <c r="D6" s="267">
        <v>13976</v>
      </c>
      <c r="E6" s="267">
        <v>1495</v>
      </c>
      <c r="F6" s="267" t="s">
        <v>475</v>
      </c>
      <c r="G6" s="145">
        <v>5039</v>
      </c>
      <c r="H6" s="148">
        <v>18</v>
      </c>
      <c r="I6" s="272">
        <v>12.5</v>
      </c>
      <c r="J6" s="146">
        <v>0</v>
      </c>
      <c r="K6" s="146">
        <v>183</v>
      </c>
      <c r="L6" s="146">
        <v>4.2941176470588234</v>
      </c>
      <c r="M6" s="269">
        <v>7</v>
      </c>
      <c r="N6" s="273">
        <v>0.53899585100927694</v>
      </c>
      <c r="O6" s="272">
        <v>2.1765447317755586</v>
      </c>
      <c r="P6" s="269">
        <v>157140</v>
      </c>
      <c r="Q6" s="148">
        <v>0</v>
      </c>
      <c r="R6" s="148">
        <v>99045</v>
      </c>
      <c r="S6" s="272">
        <v>7.0867916428162561</v>
      </c>
      <c r="T6" s="273">
        <v>0.36054665140240411</v>
      </c>
      <c r="U6" s="148">
        <v>1876</v>
      </c>
      <c r="V6" s="148">
        <v>2272</v>
      </c>
      <c r="W6" s="148">
        <v>464</v>
      </c>
      <c r="X6" s="148">
        <v>10860</v>
      </c>
      <c r="Y6" s="269">
        <v>340</v>
      </c>
      <c r="Z6" s="148">
        <v>2472</v>
      </c>
      <c r="AA6" s="148">
        <v>525</v>
      </c>
      <c r="AB6" s="271">
        <v>0.9</v>
      </c>
      <c r="AC6" s="148" t="s">
        <v>423</v>
      </c>
      <c r="AD6" s="148">
        <v>2710</v>
      </c>
      <c r="AE6" s="147">
        <v>0.38170714651997578</v>
      </c>
      <c r="AF6" s="148">
        <v>72197</v>
      </c>
      <c r="AG6" s="145">
        <v>6</v>
      </c>
      <c r="AH6" s="148">
        <v>55</v>
      </c>
      <c r="AI6" s="148">
        <v>75</v>
      </c>
      <c r="AJ6" s="148">
        <v>0</v>
      </c>
    </row>
    <row r="7" spans="1:36">
      <c r="A7" s="266" t="s">
        <v>198</v>
      </c>
      <c r="B7" s="266" t="s">
        <v>241</v>
      </c>
      <c r="C7" s="266" t="s">
        <v>320</v>
      </c>
      <c r="D7" s="267">
        <v>3977</v>
      </c>
      <c r="E7" s="267">
        <v>348</v>
      </c>
      <c r="F7" s="267" t="s">
        <v>419</v>
      </c>
      <c r="G7" s="145">
        <v>1252</v>
      </c>
      <c r="H7" s="148">
        <v>5</v>
      </c>
      <c r="I7" s="272">
        <v>1</v>
      </c>
      <c r="J7" s="146">
        <v>0</v>
      </c>
      <c r="K7" s="146">
        <v>14</v>
      </c>
      <c r="L7" s="146">
        <v>1.75</v>
      </c>
      <c r="M7" s="269">
        <v>5</v>
      </c>
      <c r="N7" s="273">
        <v>0.13136260276368725</v>
      </c>
      <c r="O7" s="272">
        <v>1.5437180796731358</v>
      </c>
      <c r="P7" s="269">
        <v>30226</v>
      </c>
      <c r="Q7" s="148">
        <v>1</v>
      </c>
      <c r="R7" s="148">
        <v>7669</v>
      </c>
      <c r="S7" s="272">
        <v>1.9283379431732461</v>
      </c>
      <c r="T7" s="273">
        <v>0.31481015841086246</v>
      </c>
      <c r="U7" s="148">
        <v>83</v>
      </c>
      <c r="V7" s="148">
        <v>46</v>
      </c>
      <c r="W7" s="148">
        <v>55</v>
      </c>
      <c r="X7" s="148">
        <v>3105</v>
      </c>
      <c r="Y7" s="269">
        <v>18</v>
      </c>
      <c r="Z7" s="148">
        <v>300</v>
      </c>
      <c r="AA7" s="148">
        <v>42</v>
      </c>
      <c r="AB7" s="271">
        <v>0.5</v>
      </c>
      <c r="AC7" s="148" t="s">
        <v>194</v>
      </c>
      <c r="AD7" s="148">
        <v>175</v>
      </c>
      <c r="AE7" s="147">
        <v>0.25013118768584924</v>
      </c>
      <c r="AF7" s="148">
        <v>19580</v>
      </c>
      <c r="AG7" s="145">
        <v>5</v>
      </c>
      <c r="AH7" s="148">
        <v>19</v>
      </c>
      <c r="AI7" s="148">
        <v>70</v>
      </c>
      <c r="AJ7" s="148">
        <v>2</v>
      </c>
    </row>
    <row r="8" spans="1:36">
      <c r="A8" s="266" t="s">
        <v>48</v>
      </c>
      <c r="B8" s="266" t="s">
        <v>241</v>
      </c>
      <c r="C8" s="266" t="s">
        <v>318</v>
      </c>
      <c r="D8" s="267">
        <v>4313</v>
      </c>
      <c r="E8" s="267">
        <v>370</v>
      </c>
      <c r="F8" s="267" t="s">
        <v>419</v>
      </c>
      <c r="G8" s="145">
        <v>661</v>
      </c>
      <c r="H8" s="148">
        <v>1</v>
      </c>
      <c r="I8" s="272">
        <v>0.6</v>
      </c>
      <c r="J8" s="146">
        <v>14</v>
      </c>
      <c r="K8" s="146">
        <v>32</v>
      </c>
      <c r="L8" s="146">
        <v>8</v>
      </c>
      <c r="M8" s="269">
        <v>5</v>
      </c>
      <c r="N8" s="273">
        <v>0.28103196495213373</v>
      </c>
      <c r="O8" s="272">
        <v>2.4423095215447539</v>
      </c>
      <c r="P8" s="269">
        <v>25676</v>
      </c>
      <c r="Q8" s="148">
        <v>0</v>
      </c>
      <c r="R8" s="148">
        <v>11500</v>
      </c>
      <c r="S8" s="272">
        <v>2.6663575237653605</v>
      </c>
      <c r="T8" s="273">
        <v>0.15325759332251332</v>
      </c>
      <c r="U8" s="148">
        <v>106</v>
      </c>
      <c r="V8" s="148">
        <v>3</v>
      </c>
      <c r="W8" s="148">
        <v>198</v>
      </c>
      <c r="X8" s="148">
        <v>1202</v>
      </c>
      <c r="Y8" s="269">
        <v>149</v>
      </c>
      <c r="Z8" s="148">
        <v>250</v>
      </c>
      <c r="AA8" s="148">
        <v>25.2</v>
      </c>
      <c r="AB8" s="271">
        <v>0.6</v>
      </c>
      <c r="AC8" s="148" t="s">
        <v>194</v>
      </c>
      <c r="AD8" s="148">
        <v>204</v>
      </c>
      <c r="AE8" s="147">
        <v>0.15154957001460329</v>
      </c>
      <c r="AF8" s="148">
        <v>10513</v>
      </c>
      <c r="AG8" s="145">
        <v>3</v>
      </c>
      <c r="AH8" s="148">
        <v>9</v>
      </c>
      <c r="AI8" s="148">
        <v>65</v>
      </c>
      <c r="AJ8" s="148">
        <v>4</v>
      </c>
    </row>
    <row r="9" spans="1:36">
      <c r="A9" s="266" t="s">
        <v>49</v>
      </c>
      <c r="B9" s="266" t="s">
        <v>241</v>
      </c>
      <c r="C9" s="266" t="s">
        <v>321</v>
      </c>
      <c r="D9" s="267">
        <v>1402</v>
      </c>
      <c r="E9" s="267">
        <v>98</v>
      </c>
      <c r="F9" s="267" t="s">
        <v>419</v>
      </c>
      <c r="G9" s="145">
        <v>416</v>
      </c>
      <c r="H9" s="148">
        <v>1</v>
      </c>
      <c r="I9" s="272">
        <v>0.3</v>
      </c>
      <c r="J9" s="146">
        <v>0</v>
      </c>
      <c r="K9" s="146">
        <v>14</v>
      </c>
      <c r="L9" s="146">
        <v>4</v>
      </c>
      <c r="M9" s="269">
        <v>3</v>
      </c>
      <c r="N9" s="273">
        <v>0.06</v>
      </c>
      <c r="O9" s="272">
        <v>1.2116569025086374</v>
      </c>
      <c r="P9" s="269">
        <v>8066</v>
      </c>
      <c r="Q9" s="148">
        <v>0</v>
      </c>
      <c r="R9" s="148">
        <v>2750</v>
      </c>
      <c r="S9" s="272">
        <v>1.9614835948644793</v>
      </c>
      <c r="T9" s="273">
        <v>0.29671897289586308</v>
      </c>
      <c r="U9" s="148">
        <v>1104</v>
      </c>
      <c r="V9" s="148">
        <v>578</v>
      </c>
      <c r="W9" s="148">
        <v>13</v>
      </c>
      <c r="X9" s="148">
        <v>76</v>
      </c>
      <c r="Y9" s="269">
        <v>1</v>
      </c>
      <c r="Z9" s="148">
        <v>75</v>
      </c>
      <c r="AA9" s="148">
        <v>12.6</v>
      </c>
      <c r="AB9" s="271">
        <v>0.2</v>
      </c>
      <c r="AC9" s="148" t="s">
        <v>420</v>
      </c>
      <c r="AD9" s="148">
        <v>75</v>
      </c>
      <c r="AE9" s="147">
        <v>0.13600000000000001</v>
      </c>
      <c r="AF9" s="148">
        <v>6657</v>
      </c>
      <c r="AG9" s="145">
        <v>3</v>
      </c>
      <c r="AH9" s="148">
        <v>6</v>
      </c>
      <c r="AI9" s="148">
        <v>75</v>
      </c>
      <c r="AJ9" s="148">
        <v>1</v>
      </c>
    </row>
    <row r="10" spans="1:36">
      <c r="A10" s="266" t="s">
        <v>199</v>
      </c>
      <c r="B10" s="266" t="s">
        <v>241</v>
      </c>
      <c r="C10" s="266" t="s">
        <v>321</v>
      </c>
      <c r="D10" s="267">
        <v>10067</v>
      </c>
      <c r="E10" s="267">
        <v>1309</v>
      </c>
      <c r="F10" s="267" t="s">
        <v>421</v>
      </c>
      <c r="G10" s="145">
        <v>1357</v>
      </c>
      <c r="H10" s="148">
        <v>3</v>
      </c>
      <c r="I10" s="272">
        <v>1.8</v>
      </c>
      <c r="J10" s="146">
        <v>0</v>
      </c>
      <c r="K10" s="146">
        <v>105</v>
      </c>
      <c r="L10" s="146">
        <v>16</v>
      </c>
      <c r="M10" s="269">
        <v>10</v>
      </c>
      <c r="N10" s="273">
        <v>9.5774139176498921E-2</v>
      </c>
      <c r="O10" s="272">
        <v>2.0447664639668779</v>
      </c>
      <c r="P10" s="269">
        <v>47412</v>
      </c>
      <c r="Q10" s="148">
        <v>0</v>
      </c>
      <c r="R10" s="148">
        <v>119522</v>
      </c>
      <c r="S10" s="272">
        <v>11.872653223403198</v>
      </c>
      <c r="T10" s="273">
        <v>0.13479686103109167</v>
      </c>
      <c r="U10" s="148">
        <v>2547</v>
      </c>
      <c r="V10" s="148">
        <v>3088</v>
      </c>
      <c r="W10" s="148">
        <v>184</v>
      </c>
      <c r="X10" s="148">
        <v>5454</v>
      </c>
      <c r="Y10" s="269">
        <v>128</v>
      </c>
      <c r="Z10" s="148">
        <v>946</v>
      </c>
      <c r="AA10" s="148">
        <v>75.600000000000009</v>
      </c>
      <c r="AB10" s="271">
        <v>0.8</v>
      </c>
      <c r="AC10" s="148" t="s">
        <v>194</v>
      </c>
      <c r="AD10" s="148">
        <v>422</v>
      </c>
      <c r="AE10" s="147">
        <v>0.14320972790753672</v>
      </c>
      <c r="AF10" s="148">
        <v>23187</v>
      </c>
      <c r="AG10" s="145">
        <v>3</v>
      </c>
      <c r="AH10" s="148">
        <v>13</v>
      </c>
      <c r="AI10" s="148">
        <v>60</v>
      </c>
      <c r="AJ10" s="148">
        <v>9</v>
      </c>
    </row>
    <row r="11" spans="1:36">
      <c r="A11" s="266" t="s">
        <v>426</v>
      </c>
      <c r="B11" s="266" t="s">
        <v>241</v>
      </c>
      <c r="C11" s="266" t="s">
        <v>318</v>
      </c>
      <c r="D11" s="267">
        <v>9451</v>
      </c>
      <c r="E11" s="267">
        <v>789</v>
      </c>
      <c r="F11" s="267" t="s">
        <v>425</v>
      </c>
      <c r="G11" s="145">
        <v>986</v>
      </c>
      <c r="H11" s="148">
        <v>7</v>
      </c>
      <c r="I11" s="272">
        <v>1.4</v>
      </c>
      <c r="J11" s="146">
        <v>0</v>
      </c>
      <c r="K11" s="146">
        <v>47.25</v>
      </c>
      <c r="L11" s="146">
        <v>3.3333333333333335</v>
      </c>
      <c r="M11" s="269">
        <v>11</v>
      </c>
      <c r="N11" s="273">
        <v>0.52844132576888625</v>
      </c>
      <c r="O11" s="272">
        <v>1.0512062166550684</v>
      </c>
      <c r="P11" s="269">
        <v>18127</v>
      </c>
      <c r="Q11" s="148">
        <v>0</v>
      </c>
      <c r="R11" s="148">
        <v>9524</v>
      </c>
      <c r="S11" s="272">
        <v>1.0077240503650406</v>
      </c>
      <c r="T11" s="273">
        <v>0.10432758438260502</v>
      </c>
      <c r="U11" s="148">
        <v>211</v>
      </c>
      <c r="V11" s="148">
        <v>43</v>
      </c>
      <c r="W11" s="148">
        <v>152</v>
      </c>
      <c r="X11" s="148">
        <v>2961</v>
      </c>
      <c r="Y11" s="269">
        <v>125</v>
      </c>
      <c r="Z11" s="148">
        <v>229.5</v>
      </c>
      <c r="AA11" s="148">
        <v>58.8</v>
      </c>
      <c r="AB11" s="271">
        <v>0.8</v>
      </c>
      <c r="AC11" s="148" t="s">
        <v>194</v>
      </c>
      <c r="AD11" s="148">
        <v>309</v>
      </c>
      <c r="AE11" s="147">
        <v>9.659599880561362E-2</v>
      </c>
      <c r="AF11" s="148">
        <v>17244</v>
      </c>
      <c r="AG11" s="145">
        <v>4</v>
      </c>
      <c r="AH11" s="148">
        <v>12.25</v>
      </c>
      <c r="AI11" s="148">
        <v>60</v>
      </c>
      <c r="AJ11" s="148">
        <v>6</v>
      </c>
    </row>
    <row r="12" spans="1:36">
      <c r="A12" s="266" t="s">
        <v>52</v>
      </c>
      <c r="B12" s="266" t="s">
        <v>249</v>
      </c>
      <c r="C12" s="266" t="s">
        <v>320</v>
      </c>
      <c r="D12" s="267">
        <v>15313</v>
      </c>
      <c r="E12" s="267">
        <v>0</v>
      </c>
      <c r="F12" s="267" t="s">
        <v>421</v>
      </c>
      <c r="G12" s="145">
        <v>1380</v>
      </c>
      <c r="H12" s="148">
        <v>4</v>
      </c>
      <c r="I12" s="272">
        <v>2.5</v>
      </c>
      <c r="J12" s="146">
        <v>0</v>
      </c>
      <c r="K12" s="146">
        <v>37.9</v>
      </c>
      <c r="L12" s="146">
        <v>2</v>
      </c>
      <c r="M12" s="269">
        <v>8</v>
      </c>
      <c r="N12" s="273">
        <v>0.18820609939267288</v>
      </c>
      <c r="O12" s="272">
        <v>2.0910525983456463</v>
      </c>
      <c r="P12" s="269">
        <v>66232</v>
      </c>
      <c r="Q12" s="148">
        <v>825</v>
      </c>
      <c r="R12" s="148">
        <v>34500</v>
      </c>
      <c r="S12" s="272">
        <v>2.252987657545876</v>
      </c>
      <c r="T12" s="273">
        <v>9.0119506301835045E-2</v>
      </c>
      <c r="U12" s="148">
        <v>289</v>
      </c>
      <c r="V12" s="148">
        <v>158</v>
      </c>
      <c r="W12" s="148">
        <v>176</v>
      </c>
      <c r="X12" s="148">
        <v>3148</v>
      </c>
      <c r="Y12" s="269">
        <v>114</v>
      </c>
      <c r="Z12" s="148">
        <v>30</v>
      </c>
      <c r="AA12" s="148">
        <v>105</v>
      </c>
      <c r="AB12" s="271">
        <v>1</v>
      </c>
      <c r="AC12" s="148" t="s">
        <v>194</v>
      </c>
      <c r="AD12" s="148">
        <v>350</v>
      </c>
      <c r="AE12" s="147">
        <v>0.17312087768562659</v>
      </c>
      <c r="AF12" s="148">
        <v>31674</v>
      </c>
      <c r="AG12" s="145">
        <v>5</v>
      </c>
      <c r="AH12" s="148">
        <v>28</v>
      </c>
      <c r="AI12" s="148">
        <v>75</v>
      </c>
      <c r="AJ12" s="148">
        <v>2</v>
      </c>
    </row>
    <row r="13" spans="1:36">
      <c r="A13" s="266" t="s">
        <v>201</v>
      </c>
      <c r="B13" s="266" t="s">
        <v>250</v>
      </c>
      <c r="C13" s="266" t="s">
        <v>320</v>
      </c>
      <c r="D13" s="267">
        <v>0</v>
      </c>
      <c r="E13" s="267">
        <v>500</v>
      </c>
      <c r="F13" s="267" t="s">
        <v>419</v>
      </c>
      <c r="G13" s="145">
        <v>328</v>
      </c>
      <c r="H13" s="148">
        <v>3</v>
      </c>
      <c r="I13" s="272">
        <v>0.27</v>
      </c>
      <c r="J13" s="146">
        <v>0</v>
      </c>
      <c r="K13" s="146">
        <v>17</v>
      </c>
      <c r="L13" s="146">
        <v>2</v>
      </c>
      <c r="M13" s="269">
        <v>3</v>
      </c>
      <c r="N13" s="273">
        <v>0.16800000000000001</v>
      </c>
      <c r="O13" s="272">
        <v>0.56999999999999995</v>
      </c>
      <c r="P13" s="269">
        <v>4400</v>
      </c>
      <c r="Q13" s="148">
        <v>100</v>
      </c>
      <c r="R13" s="148">
        <v>6000</v>
      </c>
      <c r="S13" s="272">
        <v>12</v>
      </c>
      <c r="T13" s="273">
        <v>0.65600000000000003</v>
      </c>
      <c r="U13" s="148">
        <v>0</v>
      </c>
      <c r="V13" s="148">
        <v>15</v>
      </c>
      <c r="W13" s="148">
        <v>43</v>
      </c>
      <c r="X13" s="148">
        <v>1802</v>
      </c>
      <c r="Y13" s="269">
        <v>36</v>
      </c>
      <c r="Z13" s="148">
        <v>1280</v>
      </c>
      <c r="AA13" s="148">
        <v>11.34</v>
      </c>
      <c r="AB13" s="271">
        <v>0.12</v>
      </c>
      <c r="AC13" s="148" t="s">
        <v>420</v>
      </c>
      <c r="AD13" s="148">
        <v>128</v>
      </c>
      <c r="AE13" s="147">
        <v>0.129</v>
      </c>
      <c r="AF13" s="148">
        <v>7674</v>
      </c>
      <c r="AG13" s="145">
        <v>5</v>
      </c>
      <c r="AH13" s="148">
        <v>8</v>
      </c>
      <c r="AI13" s="148">
        <v>60</v>
      </c>
      <c r="AJ13" s="148">
        <v>15</v>
      </c>
    </row>
    <row r="14" spans="1:36">
      <c r="A14" s="266" t="s">
        <v>203</v>
      </c>
      <c r="B14" s="266" t="s">
        <v>241</v>
      </c>
      <c r="C14" s="266" t="s">
        <v>245</v>
      </c>
      <c r="D14" s="267">
        <v>2629</v>
      </c>
      <c r="E14" s="267">
        <v>266</v>
      </c>
      <c r="F14" s="267" t="s">
        <v>476</v>
      </c>
      <c r="G14" s="145">
        <v>135</v>
      </c>
      <c r="H14" s="148">
        <v>1</v>
      </c>
      <c r="I14" s="272">
        <v>0</v>
      </c>
      <c r="J14" s="146">
        <v>9</v>
      </c>
      <c r="K14" s="146">
        <v>10</v>
      </c>
      <c r="L14" s="146">
        <v>0</v>
      </c>
      <c r="M14" s="269">
        <v>1</v>
      </c>
      <c r="N14" s="273">
        <v>4.0666835059358426E-2</v>
      </c>
      <c r="O14" s="272">
        <v>0.34109669811320753</v>
      </c>
      <c r="P14" s="269">
        <v>1157</v>
      </c>
      <c r="Q14" s="148">
        <v>0</v>
      </c>
      <c r="R14" s="148">
        <v>2715</v>
      </c>
      <c r="S14" s="272">
        <v>1.0327120578166604</v>
      </c>
      <c r="T14" s="273">
        <v>5.1350323316850514E-2</v>
      </c>
      <c r="U14" s="148">
        <v>0</v>
      </c>
      <c r="V14" s="148">
        <v>0</v>
      </c>
      <c r="W14" s="148">
        <v>7</v>
      </c>
      <c r="X14" s="148">
        <v>72</v>
      </c>
      <c r="Y14" s="269">
        <v>1</v>
      </c>
      <c r="Z14" s="148">
        <v>216</v>
      </c>
      <c r="AA14" s="148">
        <v>0</v>
      </c>
      <c r="AB14" s="271">
        <v>0.2</v>
      </c>
      <c r="AC14" s="148" t="s">
        <v>427</v>
      </c>
      <c r="AD14" s="148">
        <v>105</v>
      </c>
      <c r="AE14" s="147">
        <v>7.8050012629451881E-2</v>
      </c>
      <c r="AF14" s="148">
        <v>3392</v>
      </c>
      <c r="AG14" s="145">
        <v>3</v>
      </c>
      <c r="AH14" s="148">
        <v>6</v>
      </c>
      <c r="AI14" s="148">
        <v>55</v>
      </c>
      <c r="AJ14" s="148">
        <v>0</v>
      </c>
    </row>
    <row r="15" spans="1:36">
      <c r="A15" s="266" t="s">
        <v>293</v>
      </c>
      <c r="B15" s="266" t="s">
        <v>250</v>
      </c>
      <c r="C15" s="266" t="s">
        <v>319</v>
      </c>
      <c r="D15" s="267">
        <v>0</v>
      </c>
      <c r="E15" s="267">
        <v>486</v>
      </c>
      <c r="F15" s="267" t="s">
        <v>419</v>
      </c>
      <c r="G15" s="145">
        <v>291</v>
      </c>
      <c r="H15" s="148">
        <v>2</v>
      </c>
      <c r="I15" s="272">
        <v>0.22</v>
      </c>
      <c r="J15" s="146">
        <v>0</v>
      </c>
      <c r="K15" s="146">
        <v>3</v>
      </c>
      <c r="L15" s="146">
        <v>0</v>
      </c>
      <c r="M15" s="269">
        <v>2</v>
      </c>
      <c r="N15" s="273">
        <v>9.7199999999999995E-2</v>
      </c>
      <c r="O15" s="272">
        <v>0.9977959003746969</v>
      </c>
      <c r="P15" s="269">
        <v>4527</v>
      </c>
      <c r="Q15" s="148">
        <v>0</v>
      </c>
      <c r="R15" s="148">
        <v>4900</v>
      </c>
      <c r="S15" s="272">
        <v>10.08230452674897</v>
      </c>
      <c r="T15" s="273">
        <v>0.59876543209876543</v>
      </c>
      <c r="U15" s="148">
        <v>1</v>
      </c>
      <c r="V15" s="148">
        <v>3</v>
      </c>
      <c r="W15" s="148">
        <v>25</v>
      </c>
      <c r="X15" s="148">
        <v>470</v>
      </c>
      <c r="Y15" s="269">
        <v>25</v>
      </c>
      <c r="Z15" s="148">
        <v>216</v>
      </c>
      <c r="AA15" s="148">
        <v>9.24</v>
      </c>
      <c r="AB15" s="271">
        <v>0.2</v>
      </c>
      <c r="AC15" s="148" t="s">
        <v>420</v>
      </c>
      <c r="AD15" s="148">
        <v>72</v>
      </c>
      <c r="AE15" s="147">
        <v>0.20319999999999999</v>
      </c>
      <c r="AF15" s="148">
        <v>4537</v>
      </c>
      <c r="AG15" s="145">
        <v>4</v>
      </c>
      <c r="AH15" s="148">
        <v>4</v>
      </c>
      <c r="AI15" s="148">
        <v>60</v>
      </c>
      <c r="AJ15" s="148">
        <v>5</v>
      </c>
    </row>
    <row r="16" spans="1:36">
      <c r="A16" s="266" t="s">
        <v>55</v>
      </c>
      <c r="B16" s="266" t="s">
        <v>249</v>
      </c>
      <c r="C16" s="266" t="s">
        <v>318</v>
      </c>
      <c r="D16" s="267">
        <v>3906</v>
      </c>
      <c r="E16" s="267">
        <v>353</v>
      </c>
      <c r="F16" s="267" t="s">
        <v>419</v>
      </c>
      <c r="G16" s="145">
        <v>560</v>
      </c>
      <c r="H16" s="148">
        <v>3</v>
      </c>
      <c r="I16" s="272">
        <v>0.68</v>
      </c>
      <c r="J16" s="146">
        <v>0</v>
      </c>
      <c r="K16" s="146">
        <v>16</v>
      </c>
      <c r="L16" s="146">
        <v>1.5</v>
      </c>
      <c r="M16" s="269">
        <v>10</v>
      </c>
      <c r="N16" s="273">
        <v>0.15411743960500793</v>
      </c>
      <c r="O16" s="272">
        <v>2.6167518587360594</v>
      </c>
      <c r="P16" s="269">
        <v>45050</v>
      </c>
      <c r="Q16" s="148">
        <v>264</v>
      </c>
      <c r="R16" s="148">
        <v>12456</v>
      </c>
      <c r="S16" s="272">
        <v>3.1889400921658986</v>
      </c>
      <c r="T16" s="273">
        <v>0.14336917562724014</v>
      </c>
      <c r="U16" s="148">
        <v>516</v>
      </c>
      <c r="V16" s="148">
        <v>278</v>
      </c>
      <c r="W16" s="148">
        <v>138</v>
      </c>
      <c r="X16" s="148">
        <v>465</v>
      </c>
      <c r="Y16" s="269">
        <v>88</v>
      </c>
      <c r="Z16" s="148">
        <v>149</v>
      </c>
      <c r="AA16" s="148">
        <v>28.560000000000002</v>
      </c>
      <c r="AB16" s="271">
        <v>0.253</v>
      </c>
      <c r="AC16" s="148" t="s">
        <v>192</v>
      </c>
      <c r="AD16" s="148">
        <v>306</v>
      </c>
      <c r="AE16" s="147">
        <v>0.15464644683477341</v>
      </c>
      <c r="AF16" s="148">
        <v>17216</v>
      </c>
      <c r="AG16" s="145">
        <v>4</v>
      </c>
      <c r="AH16" s="148">
        <v>11</v>
      </c>
      <c r="AI16" s="148">
        <v>75</v>
      </c>
      <c r="AJ16" s="148">
        <v>7</v>
      </c>
    </row>
    <row r="17" spans="1:36">
      <c r="A17" s="266" t="s">
        <v>56</v>
      </c>
      <c r="B17" s="266" t="s">
        <v>241</v>
      </c>
      <c r="C17" s="266" t="s">
        <v>320</v>
      </c>
      <c r="D17" s="267">
        <v>2557</v>
      </c>
      <c r="E17" s="267">
        <v>588</v>
      </c>
      <c r="F17" s="267" t="s">
        <v>419</v>
      </c>
      <c r="G17" s="145">
        <v>190</v>
      </c>
      <c r="H17" s="148">
        <v>3</v>
      </c>
      <c r="I17" s="272">
        <v>0</v>
      </c>
      <c r="J17" s="146">
        <v>0</v>
      </c>
      <c r="K17" s="146">
        <v>18</v>
      </c>
      <c r="L17" s="146">
        <v>2.5</v>
      </c>
      <c r="M17" s="269">
        <v>5</v>
      </c>
      <c r="N17" s="273">
        <v>5.9486992905221033E-2</v>
      </c>
      <c r="O17" s="272">
        <v>0.57778219001290576</v>
      </c>
      <c r="P17" s="269">
        <v>5820</v>
      </c>
      <c r="Q17" s="148">
        <v>43</v>
      </c>
      <c r="R17" s="148">
        <v>4234</v>
      </c>
      <c r="S17" s="272">
        <v>1.6558466953461086</v>
      </c>
      <c r="T17" s="273">
        <v>7.4305827141181072E-2</v>
      </c>
      <c r="U17" s="148">
        <v>288</v>
      </c>
      <c r="V17" s="148">
        <v>65</v>
      </c>
      <c r="W17" s="148">
        <v>89</v>
      </c>
      <c r="X17" s="148">
        <v>1561</v>
      </c>
      <c r="Y17" s="269">
        <v>71</v>
      </c>
      <c r="Z17" s="148" t="s">
        <v>431</v>
      </c>
      <c r="AA17" s="148">
        <v>35.699999999999996</v>
      </c>
      <c r="AB17" s="271">
        <v>0.4</v>
      </c>
      <c r="AC17" s="148" t="s">
        <v>194</v>
      </c>
      <c r="AD17" s="148">
        <v>150</v>
      </c>
      <c r="AE17" s="147">
        <v>7.7678733854829901E-2</v>
      </c>
      <c r="AF17" s="148">
        <v>10073</v>
      </c>
      <c r="AG17" s="145">
        <v>4</v>
      </c>
      <c r="AH17" s="148">
        <v>11</v>
      </c>
      <c r="AI17" s="148">
        <v>65</v>
      </c>
      <c r="AJ17" s="148">
        <v>4</v>
      </c>
    </row>
    <row r="18" spans="1:36">
      <c r="A18" s="266" t="s">
        <v>57</v>
      </c>
      <c r="B18" s="266" t="s">
        <v>241</v>
      </c>
      <c r="C18" s="266" t="s">
        <v>318</v>
      </c>
      <c r="D18" s="267">
        <v>1556</v>
      </c>
      <c r="E18" s="267">
        <v>101</v>
      </c>
      <c r="F18" s="267" t="s">
        <v>419</v>
      </c>
      <c r="G18" s="145">
        <v>171</v>
      </c>
      <c r="H18" s="148">
        <v>1</v>
      </c>
      <c r="I18" s="272">
        <v>0.3</v>
      </c>
      <c r="J18" s="146">
        <v>0</v>
      </c>
      <c r="K18" s="146">
        <v>6</v>
      </c>
      <c r="L18" s="146">
        <v>0</v>
      </c>
      <c r="M18" s="269">
        <v>2</v>
      </c>
      <c r="N18" s="273">
        <v>1.4E-2</v>
      </c>
      <c r="O18" s="272">
        <v>1.402063353676257</v>
      </c>
      <c r="P18" s="269">
        <v>9649</v>
      </c>
      <c r="Q18" s="148">
        <v>0</v>
      </c>
      <c r="R18" s="148">
        <v>1667</v>
      </c>
      <c r="S18" s="272">
        <v>1.0713367609254498</v>
      </c>
      <c r="T18" s="273">
        <v>0.10989717223650386</v>
      </c>
      <c r="U18" s="148">
        <v>54</v>
      </c>
      <c r="V18" s="148">
        <v>21</v>
      </c>
      <c r="W18" s="148">
        <v>47</v>
      </c>
      <c r="X18" s="148">
        <v>740</v>
      </c>
      <c r="Y18" s="269">
        <v>45</v>
      </c>
      <c r="Z18" s="148">
        <v>25</v>
      </c>
      <c r="AA18" s="148">
        <v>12.6</v>
      </c>
      <c r="AB18" s="271">
        <v>0.3</v>
      </c>
      <c r="AC18" s="148" t="s">
        <v>192</v>
      </c>
      <c r="AD18" s="148">
        <v>110</v>
      </c>
      <c r="AE18" s="147">
        <v>0.16159999999999999</v>
      </c>
      <c r="AF18" s="148">
        <v>6882</v>
      </c>
      <c r="AG18" s="145">
        <v>2</v>
      </c>
      <c r="AH18" s="148">
        <v>6</v>
      </c>
      <c r="AI18" s="148">
        <v>65</v>
      </c>
      <c r="AJ18" s="148">
        <v>9</v>
      </c>
    </row>
    <row r="19" spans="1:36">
      <c r="A19" s="266" t="s">
        <v>58</v>
      </c>
      <c r="B19" s="266" t="s">
        <v>249</v>
      </c>
      <c r="C19" s="266" t="s">
        <v>319</v>
      </c>
      <c r="D19" s="267">
        <v>3542</v>
      </c>
      <c r="E19" s="267">
        <v>287</v>
      </c>
      <c r="F19" s="267" t="s">
        <v>419</v>
      </c>
      <c r="G19" s="145">
        <v>484</v>
      </c>
      <c r="H19" s="148">
        <v>2</v>
      </c>
      <c r="I19" s="272">
        <v>0.89</v>
      </c>
      <c r="J19" s="146">
        <v>0</v>
      </c>
      <c r="K19" s="146">
        <v>0</v>
      </c>
      <c r="L19" s="146">
        <v>0</v>
      </c>
      <c r="M19" s="269">
        <v>2</v>
      </c>
      <c r="N19" s="273">
        <v>7.253365481213582E-2</v>
      </c>
      <c r="O19" s="272">
        <v>1.927390366642703</v>
      </c>
      <c r="P19" s="269">
        <v>18767</v>
      </c>
      <c r="Q19" s="148">
        <v>346</v>
      </c>
      <c r="R19" s="148">
        <v>8000</v>
      </c>
      <c r="S19" s="272">
        <v>2.2586109542631281</v>
      </c>
      <c r="T19" s="273">
        <v>0.13664596273291926</v>
      </c>
      <c r="U19" s="148">
        <v>18</v>
      </c>
      <c r="V19" s="148">
        <v>2</v>
      </c>
      <c r="W19" s="148">
        <v>0</v>
      </c>
      <c r="X19" s="148">
        <v>0</v>
      </c>
      <c r="Y19" s="269">
        <v>0</v>
      </c>
      <c r="Z19" s="148">
        <v>108</v>
      </c>
      <c r="AA19" s="148">
        <v>37.380000000000003</v>
      </c>
      <c r="AB19" s="271">
        <v>0.64</v>
      </c>
      <c r="AC19" s="148" t="s">
        <v>420</v>
      </c>
      <c r="AD19" s="148">
        <v>67</v>
      </c>
      <c r="AE19" s="147">
        <v>0.13562386980108498</v>
      </c>
      <c r="AF19" s="148">
        <v>9737</v>
      </c>
      <c r="AG19" s="145">
        <v>3</v>
      </c>
      <c r="AH19" s="148">
        <v>8.5</v>
      </c>
      <c r="AI19" s="148">
        <v>50</v>
      </c>
      <c r="AJ19" s="148">
        <v>14</v>
      </c>
    </row>
    <row r="20" spans="1:36">
      <c r="A20" s="266" t="s">
        <v>128</v>
      </c>
      <c r="B20" s="266" t="s">
        <v>244</v>
      </c>
      <c r="C20" s="266" t="s">
        <v>319</v>
      </c>
      <c r="D20" s="267">
        <v>21759</v>
      </c>
      <c r="E20" s="267">
        <v>2563</v>
      </c>
      <c r="F20" s="267" t="s">
        <v>421</v>
      </c>
      <c r="G20" s="145">
        <v>6648</v>
      </c>
      <c r="H20" s="148">
        <v>8</v>
      </c>
      <c r="I20" s="272">
        <v>6.5</v>
      </c>
      <c r="J20" s="146">
        <v>0</v>
      </c>
      <c r="K20" s="146">
        <v>23</v>
      </c>
      <c r="L20" s="146">
        <v>2</v>
      </c>
      <c r="M20" s="269">
        <v>3</v>
      </c>
      <c r="N20" s="273">
        <v>0.12225950135940301</v>
      </c>
      <c r="O20" s="272">
        <v>1.877327781983346</v>
      </c>
      <c r="P20" s="269">
        <v>198396</v>
      </c>
      <c r="Q20" s="148">
        <v>0</v>
      </c>
      <c r="R20" s="148">
        <v>175383</v>
      </c>
      <c r="S20" s="272">
        <v>8.0602509306493868</v>
      </c>
      <c r="T20" s="273">
        <v>0.30552874672549291</v>
      </c>
      <c r="U20" s="148">
        <v>14365</v>
      </c>
      <c r="V20" s="148">
        <v>11734</v>
      </c>
      <c r="W20" s="148">
        <v>63</v>
      </c>
      <c r="X20" s="148">
        <v>5820</v>
      </c>
      <c r="Y20" s="269">
        <v>275</v>
      </c>
      <c r="Z20" s="148">
        <v>120</v>
      </c>
      <c r="AA20" s="148">
        <v>273</v>
      </c>
      <c r="AB20" s="271">
        <v>0.7</v>
      </c>
      <c r="AC20" s="148" t="s">
        <v>194</v>
      </c>
      <c r="AD20" s="148">
        <v>1085</v>
      </c>
      <c r="AE20" s="147">
        <v>0.18632498409209233</v>
      </c>
      <c r="AF20" s="148">
        <v>105680</v>
      </c>
      <c r="AG20" s="145">
        <v>6</v>
      </c>
      <c r="AH20" s="148">
        <v>39</v>
      </c>
      <c r="AI20" s="148">
        <v>75</v>
      </c>
      <c r="AJ20" s="148">
        <v>6</v>
      </c>
    </row>
    <row r="21" spans="1:36">
      <c r="A21" s="266" t="s">
        <v>207</v>
      </c>
      <c r="B21" s="266" t="s">
        <v>250</v>
      </c>
      <c r="C21" s="266" t="s">
        <v>319</v>
      </c>
      <c r="D21" s="267">
        <v>0</v>
      </c>
      <c r="E21" s="267">
        <v>772</v>
      </c>
      <c r="F21" s="267" t="s">
        <v>425</v>
      </c>
      <c r="G21" s="145">
        <v>473</v>
      </c>
      <c r="H21" s="148">
        <v>3</v>
      </c>
      <c r="I21" s="272">
        <v>0.66339999999999999</v>
      </c>
      <c r="J21" s="146">
        <v>0</v>
      </c>
      <c r="K21" s="146">
        <v>20.5</v>
      </c>
      <c r="L21" s="146">
        <v>2</v>
      </c>
      <c r="M21" s="269">
        <v>3</v>
      </c>
      <c r="N21" s="273">
        <v>0.159</v>
      </c>
      <c r="O21" s="272">
        <v>0.33</v>
      </c>
      <c r="P21" s="269">
        <v>4056</v>
      </c>
      <c r="Q21" s="148">
        <v>0</v>
      </c>
      <c r="R21" s="148">
        <v>16250</v>
      </c>
      <c r="S21" s="272">
        <v>21.05</v>
      </c>
      <c r="T21" s="273">
        <v>0.61299999999999999</v>
      </c>
      <c r="U21" s="148">
        <v>73</v>
      </c>
      <c r="V21" s="148">
        <v>26</v>
      </c>
      <c r="W21" s="148">
        <v>94</v>
      </c>
      <c r="X21" s="148">
        <v>3702</v>
      </c>
      <c r="Y21" s="269">
        <v>70</v>
      </c>
      <c r="Z21" s="148">
        <v>20.399999999999999</v>
      </c>
      <c r="AA21" s="148">
        <v>27.86</v>
      </c>
      <c r="AB21" s="271">
        <v>0.6</v>
      </c>
      <c r="AC21" s="148" t="s">
        <v>192</v>
      </c>
      <c r="AD21" s="148">
        <v>170</v>
      </c>
      <c r="AE21" s="147">
        <v>0.152</v>
      </c>
      <c r="AF21" s="148">
        <v>12326</v>
      </c>
      <c r="AG21" s="145">
        <v>5</v>
      </c>
      <c r="AH21" s="148">
        <v>27</v>
      </c>
      <c r="AI21" s="148">
        <v>65</v>
      </c>
      <c r="AJ21" s="148">
        <v>1</v>
      </c>
    </row>
    <row r="22" spans="1:36">
      <c r="A22" s="266" t="s">
        <v>208</v>
      </c>
      <c r="B22" s="266" t="s">
        <v>241</v>
      </c>
      <c r="C22" s="266" t="s">
        <v>319</v>
      </c>
      <c r="D22" s="267">
        <v>2399</v>
      </c>
      <c r="E22" s="267">
        <v>159</v>
      </c>
      <c r="F22" s="267" t="s">
        <v>419</v>
      </c>
      <c r="G22" s="145">
        <v>423</v>
      </c>
      <c r="H22" s="148">
        <v>2</v>
      </c>
      <c r="I22" s="272">
        <v>0.8</v>
      </c>
      <c r="J22" s="146">
        <v>3</v>
      </c>
      <c r="K22" s="146">
        <v>24</v>
      </c>
      <c r="L22" s="146">
        <v>2</v>
      </c>
      <c r="M22" s="269">
        <v>2</v>
      </c>
      <c r="N22" s="273">
        <v>0.18440826549780839</v>
      </c>
      <c r="O22" s="272">
        <v>1.2909939700447384</v>
      </c>
      <c r="P22" s="269">
        <v>13274</v>
      </c>
      <c r="Q22" s="148">
        <v>283</v>
      </c>
      <c r="R22" s="148">
        <v>4460</v>
      </c>
      <c r="S22" s="272">
        <v>1.8591079616506878</v>
      </c>
      <c r="T22" s="273">
        <v>0.17632346811171321</v>
      </c>
      <c r="U22" s="148">
        <v>143</v>
      </c>
      <c r="V22" s="148">
        <v>24</v>
      </c>
      <c r="W22" s="148">
        <v>37</v>
      </c>
      <c r="X22" s="148">
        <v>753</v>
      </c>
      <c r="Y22" s="269">
        <v>22</v>
      </c>
      <c r="Z22" s="148">
        <v>135</v>
      </c>
      <c r="AA22" s="148">
        <v>33.6</v>
      </c>
      <c r="AB22" s="271">
        <v>0.4</v>
      </c>
      <c r="AC22" s="148" t="s">
        <v>192</v>
      </c>
      <c r="AD22" s="148">
        <v>130</v>
      </c>
      <c r="AE22" s="147">
        <v>0.19380087664370696</v>
      </c>
      <c r="AF22" s="148">
        <v>10282</v>
      </c>
      <c r="AG22" s="145">
        <v>4</v>
      </c>
      <c r="AH22" s="148">
        <v>10</v>
      </c>
      <c r="AI22" s="148">
        <v>75</v>
      </c>
      <c r="AJ22" s="148"/>
    </row>
    <row r="23" spans="1:36">
      <c r="A23" s="266" t="s">
        <v>61</v>
      </c>
      <c r="B23" s="266" t="s">
        <v>241</v>
      </c>
      <c r="C23" s="266" t="s">
        <v>321</v>
      </c>
      <c r="D23" s="267">
        <v>2176</v>
      </c>
      <c r="E23" s="267">
        <v>218</v>
      </c>
      <c r="F23" s="267" t="s">
        <v>419</v>
      </c>
      <c r="G23" s="145">
        <v>304</v>
      </c>
      <c r="H23" s="148">
        <v>2</v>
      </c>
      <c r="I23" s="272">
        <v>0.3</v>
      </c>
      <c r="J23" s="146">
        <v>0</v>
      </c>
      <c r="K23" s="146">
        <v>50</v>
      </c>
      <c r="L23" s="146">
        <v>2</v>
      </c>
      <c r="M23" s="269">
        <v>9</v>
      </c>
      <c r="N23" s="273">
        <v>0.189</v>
      </c>
      <c r="O23" s="272">
        <v>0.94</v>
      </c>
      <c r="P23" s="269">
        <v>4534</v>
      </c>
      <c r="Q23" s="148">
        <v>0</v>
      </c>
      <c r="R23" s="148">
        <v>2736</v>
      </c>
      <c r="S23" s="272">
        <v>1.26</v>
      </c>
      <c r="T23" s="273">
        <v>0.14000000000000001</v>
      </c>
      <c r="U23" s="148">
        <v>354</v>
      </c>
      <c r="V23" s="148">
        <v>681</v>
      </c>
      <c r="W23" s="148">
        <v>19</v>
      </c>
      <c r="X23" s="148">
        <v>446</v>
      </c>
      <c r="Y23" s="269">
        <v>8</v>
      </c>
      <c r="Z23" s="148">
        <v>12</v>
      </c>
      <c r="AA23" s="148">
        <v>12.6</v>
      </c>
      <c r="AB23" s="271">
        <v>0.2</v>
      </c>
      <c r="AC23" s="148" t="s">
        <v>194</v>
      </c>
      <c r="AD23" s="148">
        <v>84</v>
      </c>
      <c r="AE23" s="147">
        <v>0.13400000000000001</v>
      </c>
      <c r="AF23" s="148">
        <v>4810</v>
      </c>
      <c r="AG23" s="145">
        <v>3</v>
      </c>
      <c r="AH23" s="148">
        <v>6</v>
      </c>
      <c r="AI23" s="148">
        <v>50</v>
      </c>
      <c r="AJ23" s="148">
        <v>4</v>
      </c>
    </row>
    <row r="24" spans="1:36">
      <c r="A24" s="266" t="s">
        <v>62</v>
      </c>
      <c r="B24" s="266" t="s">
        <v>241</v>
      </c>
      <c r="C24" s="266" t="s">
        <v>321</v>
      </c>
      <c r="D24" s="267">
        <v>18886</v>
      </c>
      <c r="E24" s="267">
        <v>1519</v>
      </c>
      <c r="F24" s="267" t="s">
        <v>421</v>
      </c>
      <c r="G24" s="145">
        <v>3563</v>
      </c>
      <c r="H24" s="148">
        <v>9</v>
      </c>
      <c r="I24" s="272">
        <v>6</v>
      </c>
      <c r="J24" s="146">
        <v>1</v>
      </c>
      <c r="K24" s="146">
        <v>10</v>
      </c>
      <c r="L24" s="146">
        <v>2.125</v>
      </c>
      <c r="M24" s="269">
        <v>9</v>
      </c>
      <c r="N24" s="273">
        <v>0.11253351459537027</v>
      </c>
      <c r="O24" s="272">
        <v>1.8029908426447114</v>
      </c>
      <c r="P24" s="269">
        <v>85844</v>
      </c>
      <c r="Q24" s="148">
        <v>0</v>
      </c>
      <c r="R24" s="148">
        <v>72143</v>
      </c>
      <c r="S24" s="272">
        <v>3.8199195171026159</v>
      </c>
      <c r="T24" s="273">
        <v>0.18865826538176428</v>
      </c>
      <c r="U24" s="148">
        <v>8190</v>
      </c>
      <c r="V24" s="148">
        <v>5769</v>
      </c>
      <c r="W24" s="148">
        <v>181</v>
      </c>
      <c r="X24" s="148">
        <v>3226</v>
      </c>
      <c r="Y24" s="269">
        <v>76</v>
      </c>
      <c r="Z24" s="148">
        <v>625</v>
      </c>
      <c r="AA24" s="148">
        <v>252</v>
      </c>
      <c r="AB24" s="271">
        <v>0.8</v>
      </c>
      <c r="AC24" s="148" t="s">
        <v>194</v>
      </c>
      <c r="AD24" s="148">
        <v>1655</v>
      </c>
      <c r="AE24" s="147">
        <v>0.12367357728182471</v>
      </c>
      <c r="AF24" s="148">
        <v>47612</v>
      </c>
      <c r="AG24" s="145">
        <v>6</v>
      </c>
      <c r="AH24" s="148">
        <v>58</v>
      </c>
      <c r="AI24" s="148">
        <v>75</v>
      </c>
      <c r="AJ24" s="148">
        <v>1.68</v>
      </c>
    </row>
    <row r="25" spans="1:36">
      <c r="A25" s="266" t="s">
        <v>63</v>
      </c>
      <c r="B25" s="266" t="s">
        <v>241</v>
      </c>
      <c r="C25" s="266" t="s">
        <v>245</v>
      </c>
      <c r="D25" s="267">
        <v>745</v>
      </c>
      <c r="E25" s="267">
        <v>178</v>
      </c>
      <c r="F25" s="267" t="s">
        <v>477</v>
      </c>
      <c r="G25" s="145">
        <v>217</v>
      </c>
      <c r="H25" s="148">
        <v>2</v>
      </c>
      <c r="I25" s="272">
        <v>0.25790000000000002</v>
      </c>
      <c r="J25" s="146">
        <v>0</v>
      </c>
      <c r="K25" s="146">
        <v>14.5</v>
      </c>
      <c r="L25" s="146">
        <v>3</v>
      </c>
      <c r="M25" s="269">
        <v>9</v>
      </c>
      <c r="N25" s="273">
        <v>0.218</v>
      </c>
      <c r="O25" s="272">
        <v>0.9435571196534922</v>
      </c>
      <c r="P25" s="269">
        <v>6971</v>
      </c>
      <c r="Q25" s="148">
        <v>0</v>
      </c>
      <c r="R25" s="148">
        <v>4847</v>
      </c>
      <c r="S25" s="272">
        <v>6.5060402684563758</v>
      </c>
      <c r="T25" s="273">
        <v>0.29127516778523488</v>
      </c>
      <c r="U25" s="148">
        <v>0</v>
      </c>
      <c r="V25" s="148">
        <v>0</v>
      </c>
      <c r="W25" s="148">
        <v>29</v>
      </c>
      <c r="X25" s="148">
        <v>388</v>
      </c>
      <c r="Y25" s="269">
        <v>11</v>
      </c>
      <c r="Z25" s="148">
        <v>51.5</v>
      </c>
      <c r="AA25" s="148">
        <v>10.831800000000001</v>
      </c>
      <c r="AB25" s="271">
        <v>0.16339999999999999</v>
      </c>
      <c r="AC25" s="148" t="s">
        <v>427</v>
      </c>
      <c r="AD25" s="148">
        <v>112</v>
      </c>
      <c r="AE25" s="147">
        <v>0.28999999999999998</v>
      </c>
      <c r="AF25" s="148">
        <v>7388</v>
      </c>
      <c r="AG25" s="145">
        <v>4</v>
      </c>
      <c r="AH25" s="148">
        <v>7.5</v>
      </c>
      <c r="AI25" s="148">
        <v>70</v>
      </c>
      <c r="AJ25" s="148">
        <v>1</v>
      </c>
    </row>
    <row r="26" spans="1:36">
      <c r="A26" s="266" t="s">
        <v>210</v>
      </c>
      <c r="B26" s="266" t="s">
        <v>241</v>
      </c>
      <c r="C26" s="266" t="s">
        <v>245</v>
      </c>
      <c r="D26" s="267">
        <v>1811</v>
      </c>
      <c r="E26" s="267">
        <v>200</v>
      </c>
      <c r="F26" s="267" t="s">
        <v>476</v>
      </c>
      <c r="G26" s="145">
        <v>1682</v>
      </c>
      <c r="H26" s="148">
        <v>3</v>
      </c>
      <c r="I26" s="272">
        <v>0.7</v>
      </c>
      <c r="J26" s="146">
        <v>3</v>
      </c>
      <c r="K26" s="146">
        <v>19</v>
      </c>
      <c r="L26" s="146">
        <v>9</v>
      </c>
      <c r="M26" s="269">
        <v>5</v>
      </c>
      <c r="N26" s="273">
        <v>0.28000000000000003</v>
      </c>
      <c r="O26" s="272">
        <v>1.18</v>
      </c>
      <c r="P26" s="269">
        <v>9595</v>
      </c>
      <c r="Q26" s="148">
        <v>0</v>
      </c>
      <c r="R26" s="148">
        <v>4671</v>
      </c>
      <c r="S26" s="272">
        <v>2.58</v>
      </c>
      <c r="T26" s="273">
        <v>0.92900000000000005</v>
      </c>
      <c r="U26" s="148">
        <v>0</v>
      </c>
      <c r="V26" s="148">
        <v>0</v>
      </c>
      <c r="W26" s="148">
        <v>18</v>
      </c>
      <c r="X26" s="148">
        <v>502</v>
      </c>
      <c r="Y26" s="269">
        <v>11</v>
      </c>
      <c r="Z26" s="148">
        <v>63</v>
      </c>
      <c r="AA26" s="148">
        <v>29.4</v>
      </c>
      <c r="AB26" s="271">
        <v>0.4</v>
      </c>
      <c r="AC26" s="148" t="s">
        <v>427</v>
      </c>
      <c r="AD26" s="148">
        <v>112</v>
      </c>
      <c r="AE26" s="147">
        <v>0.22</v>
      </c>
      <c r="AF26" s="148">
        <v>8105</v>
      </c>
      <c r="AG26" s="145">
        <v>3</v>
      </c>
      <c r="AH26" s="148">
        <v>6</v>
      </c>
      <c r="AI26" s="148">
        <v>70</v>
      </c>
      <c r="AJ26" s="148">
        <v>3</v>
      </c>
    </row>
    <row r="27" spans="1:36">
      <c r="A27" s="266" t="s">
        <v>67</v>
      </c>
      <c r="B27" s="266" t="s">
        <v>241</v>
      </c>
      <c r="C27" s="266" t="s">
        <v>245</v>
      </c>
      <c r="D27" s="267">
        <v>10742</v>
      </c>
      <c r="E27" s="267">
        <v>1103</v>
      </c>
      <c r="F27" s="267" t="s">
        <v>478</v>
      </c>
      <c r="G27" s="145">
        <v>1727</v>
      </c>
      <c r="H27" s="148">
        <v>4</v>
      </c>
      <c r="I27" s="272">
        <v>1.45</v>
      </c>
      <c r="J27" s="146">
        <v>0</v>
      </c>
      <c r="K27" s="146">
        <v>56</v>
      </c>
      <c r="L27" s="146">
        <v>2.2999999999999998</v>
      </c>
      <c r="M27" s="269">
        <v>2</v>
      </c>
      <c r="N27" s="273">
        <v>0.121</v>
      </c>
      <c r="O27" s="272">
        <v>1.65</v>
      </c>
      <c r="P27" s="269">
        <v>30699</v>
      </c>
      <c r="Q27" s="148">
        <v>0</v>
      </c>
      <c r="R27" s="148">
        <v>24896</v>
      </c>
      <c r="S27" s="272">
        <v>2.3199999999999998</v>
      </c>
      <c r="T27" s="273">
        <v>0.161</v>
      </c>
      <c r="U27" s="148">
        <v>0</v>
      </c>
      <c r="V27" s="148">
        <v>2268</v>
      </c>
      <c r="W27" s="148">
        <v>105</v>
      </c>
      <c r="X27" s="148">
        <v>2197</v>
      </c>
      <c r="Y27" s="269">
        <v>73</v>
      </c>
      <c r="Z27" s="148">
        <v>73</v>
      </c>
      <c r="AA27" s="148">
        <v>60.9</v>
      </c>
      <c r="AB27" s="271">
        <v>0.5</v>
      </c>
      <c r="AC27" s="148" t="s">
        <v>423</v>
      </c>
      <c r="AD27" s="148">
        <v>295</v>
      </c>
      <c r="AE27" s="147">
        <v>8.4000000000000005E-2</v>
      </c>
      <c r="AF27" s="148">
        <v>18561</v>
      </c>
      <c r="AG27" s="145">
        <v>6</v>
      </c>
      <c r="AH27" s="148">
        <v>18</v>
      </c>
      <c r="AI27" s="148">
        <v>50</v>
      </c>
      <c r="AJ27" s="148">
        <v>3</v>
      </c>
    </row>
    <row r="28" spans="1:36">
      <c r="A28" s="266" t="s">
        <v>71</v>
      </c>
      <c r="B28" s="266" t="s">
        <v>241</v>
      </c>
      <c r="C28" s="266" t="s">
        <v>318</v>
      </c>
      <c r="D28" s="267">
        <v>7130</v>
      </c>
      <c r="E28" s="267">
        <v>769</v>
      </c>
      <c r="F28" s="267" t="s">
        <v>425</v>
      </c>
      <c r="G28" s="145">
        <v>900</v>
      </c>
      <c r="H28" s="148">
        <v>3</v>
      </c>
      <c r="I28" s="272">
        <v>1.6</v>
      </c>
      <c r="J28" s="146">
        <v>0</v>
      </c>
      <c r="K28" s="146">
        <v>184</v>
      </c>
      <c r="L28" s="146">
        <v>1.5</v>
      </c>
      <c r="M28" s="269">
        <v>3</v>
      </c>
      <c r="N28" s="273">
        <v>1.1480637813211845E-2</v>
      </c>
      <c r="O28" s="272">
        <v>1.3114704548889224</v>
      </c>
      <c r="P28" s="269">
        <v>34712</v>
      </c>
      <c r="Q28" s="148">
        <v>0</v>
      </c>
      <c r="R28" s="148">
        <v>32000</v>
      </c>
      <c r="S28" s="272">
        <v>4.4880785413744739</v>
      </c>
      <c r="T28" s="273">
        <v>0.12622720897615708</v>
      </c>
      <c r="U28" s="148">
        <v>117</v>
      </c>
      <c r="V28" s="148">
        <v>89</v>
      </c>
      <c r="W28" s="148">
        <v>11</v>
      </c>
      <c r="X28" s="148">
        <v>271</v>
      </c>
      <c r="Y28" s="269">
        <v>22</v>
      </c>
      <c r="Z28" s="148">
        <v>152</v>
      </c>
      <c r="AA28" s="148">
        <v>67.2</v>
      </c>
      <c r="AB28" s="271">
        <v>0.4</v>
      </c>
      <c r="AC28" s="148" t="s">
        <v>194</v>
      </c>
      <c r="AD28" s="148">
        <v>550</v>
      </c>
      <c r="AE28" s="147">
        <v>0.14323462414578589</v>
      </c>
      <c r="AF28" s="148">
        <v>26468</v>
      </c>
      <c r="AG28" s="145">
        <v>4</v>
      </c>
      <c r="AH28" s="148">
        <v>23.5</v>
      </c>
      <c r="AI28" s="148">
        <v>75</v>
      </c>
      <c r="AJ28" s="148">
        <v>1.08</v>
      </c>
    </row>
    <row r="29" spans="1:36">
      <c r="A29" s="266" t="s">
        <v>106</v>
      </c>
      <c r="B29" s="266" t="s">
        <v>241</v>
      </c>
      <c r="C29" s="266" t="s">
        <v>319</v>
      </c>
      <c r="D29" s="267">
        <v>3372</v>
      </c>
      <c r="E29" s="267">
        <v>449</v>
      </c>
      <c r="F29" s="267" t="s">
        <v>419</v>
      </c>
      <c r="G29" s="145">
        <v>663</v>
      </c>
      <c r="H29" s="148">
        <v>3</v>
      </c>
      <c r="I29" s="272">
        <v>1.9</v>
      </c>
      <c r="J29" s="146">
        <v>0</v>
      </c>
      <c r="K29" s="146">
        <v>18</v>
      </c>
      <c r="L29" s="146">
        <v>6</v>
      </c>
      <c r="M29" s="269">
        <v>6</v>
      </c>
      <c r="N29" s="273">
        <v>0.13797400747730104</v>
      </c>
      <c r="O29" s="272">
        <v>2.7605955425648521</v>
      </c>
      <c r="P29" s="269">
        <v>30223</v>
      </c>
      <c r="Q29" s="148">
        <v>0</v>
      </c>
      <c r="R29" s="148">
        <v>16000</v>
      </c>
      <c r="S29" s="272">
        <v>4.7449584816132857</v>
      </c>
      <c r="T29" s="273">
        <v>0.19661921708185054</v>
      </c>
      <c r="U29" s="148">
        <v>376</v>
      </c>
      <c r="V29" s="148">
        <v>151</v>
      </c>
      <c r="W29" s="148">
        <v>221</v>
      </c>
      <c r="X29" s="148">
        <v>3605</v>
      </c>
      <c r="Y29" s="269">
        <v>167</v>
      </c>
      <c r="Z29" s="148">
        <v>340</v>
      </c>
      <c r="AA29" s="148">
        <v>79.8</v>
      </c>
      <c r="AB29" s="271">
        <v>0.8</v>
      </c>
      <c r="AC29" s="148" t="s">
        <v>192</v>
      </c>
      <c r="AD29" s="148">
        <v>86</v>
      </c>
      <c r="AE29" s="147">
        <v>0.17642869859355528</v>
      </c>
      <c r="AF29" s="148">
        <v>10948</v>
      </c>
      <c r="AG29" s="145">
        <v>4</v>
      </c>
      <c r="AH29" s="148">
        <v>16</v>
      </c>
      <c r="AI29" s="148">
        <v>70</v>
      </c>
      <c r="AJ29" s="148">
        <v>1</v>
      </c>
    </row>
    <row r="30" spans="1:36">
      <c r="A30" s="266" t="s">
        <v>74</v>
      </c>
      <c r="B30" s="266" t="s">
        <v>241</v>
      </c>
      <c r="C30" s="266" t="s">
        <v>321</v>
      </c>
      <c r="D30" s="267">
        <v>4584</v>
      </c>
      <c r="E30" s="267">
        <v>331</v>
      </c>
      <c r="F30" s="267" t="s">
        <v>419</v>
      </c>
      <c r="G30" s="145">
        <v>797</v>
      </c>
      <c r="H30" s="148">
        <v>2</v>
      </c>
      <c r="I30" s="272">
        <v>0.6</v>
      </c>
      <c r="J30" s="146">
        <v>0</v>
      </c>
      <c r="K30" s="146">
        <v>38</v>
      </c>
      <c r="L30" s="146">
        <v>9</v>
      </c>
      <c r="M30" s="269">
        <v>300</v>
      </c>
      <c r="N30" s="273">
        <v>8.6231767911524287E-2</v>
      </c>
      <c r="O30" s="272">
        <v>1.6914826498422713</v>
      </c>
      <c r="P30" s="269">
        <v>13405</v>
      </c>
      <c r="Q30" s="148">
        <v>0</v>
      </c>
      <c r="R30" s="148">
        <v>18526</v>
      </c>
      <c r="S30" s="272">
        <v>4.0414485165794067</v>
      </c>
      <c r="T30" s="273">
        <v>0.17386561954624782</v>
      </c>
      <c r="U30" s="148">
        <v>1384</v>
      </c>
      <c r="V30" s="269">
        <v>957</v>
      </c>
      <c r="W30" s="148">
        <v>165</v>
      </c>
      <c r="X30" s="148">
        <v>1919</v>
      </c>
      <c r="Y30" s="269">
        <v>80</v>
      </c>
      <c r="Z30" s="148">
        <v>35</v>
      </c>
      <c r="AA30" s="148">
        <v>25.2</v>
      </c>
      <c r="AB30" s="271">
        <v>0.35</v>
      </c>
      <c r="AC30" s="148" t="s">
        <v>420</v>
      </c>
      <c r="AD30" s="148">
        <v>208</v>
      </c>
      <c r="AE30" s="147">
        <v>0.15948068600737297</v>
      </c>
      <c r="AF30" s="148">
        <v>7925</v>
      </c>
      <c r="AG30" s="145">
        <v>4</v>
      </c>
      <c r="AH30" s="148">
        <v>11</v>
      </c>
      <c r="AI30" s="148">
        <v>70</v>
      </c>
      <c r="AJ30" s="148">
        <v>5</v>
      </c>
    </row>
    <row r="31" spans="1:36">
      <c r="A31" s="266" t="s">
        <v>75</v>
      </c>
      <c r="B31" s="266" t="s">
        <v>241</v>
      </c>
      <c r="C31" s="266" t="s">
        <v>319</v>
      </c>
      <c r="D31" s="267">
        <v>3899</v>
      </c>
      <c r="E31" s="267">
        <v>305</v>
      </c>
      <c r="F31" s="267" t="s">
        <v>419</v>
      </c>
      <c r="G31" s="145">
        <v>488</v>
      </c>
      <c r="H31" s="148">
        <v>1</v>
      </c>
      <c r="I31" s="272">
        <v>0.5</v>
      </c>
      <c r="J31" s="146">
        <v>5</v>
      </c>
      <c r="K31" s="146">
        <v>25</v>
      </c>
      <c r="L31" s="146">
        <v>3</v>
      </c>
      <c r="M31" s="269">
        <v>14</v>
      </c>
      <c r="N31" s="273">
        <v>0.12739675516224189</v>
      </c>
      <c r="O31" s="272">
        <v>1.999125804657077</v>
      </c>
      <c r="P31" s="269">
        <v>25155</v>
      </c>
      <c r="Q31" s="148">
        <v>8448</v>
      </c>
      <c r="R31" s="148">
        <v>9000</v>
      </c>
      <c r="S31" s="272">
        <v>2.3082841754295975</v>
      </c>
      <c r="T31" s="273">
        <v>0.12516029751218261</v>
      </c>
      <c r="U31" s="148">
        <v>306</v>
      </c>
      <c r="V31" s="148">
        <v>34</v>
      </c>
      <c r="W31" s="148">
        <v>99</v>
      </c>
      <c r="X31" s="148">
        <v>2154</v>
      </c>
      <c r="Y31" s="269">
        <v>73</v>
      </c>
      <c r="Z31" s="148">
        <v>97</v>
      </c>
      <c r="AA31" s="148">
        <v>21</v>
      </c>
      <c r="AB31" s="271">
        <v>0.5</v>
      </c>
      <c r="AC31" s="148" t="s">
        <v>192</v>
      </c>
      <c r="AD31" s="148">
        <v>146</v>
      </c>
      <c r="AE31" s="147">
        <v>0.23635693215339232</v>
      </c>
      <c r="AF31" s="148">
        <v>12583</v>
      </c>
      <c r="AG31" s="145">
        <v>4</v>
      </c>
      <c r="AH31" s="148">
        <v>9.5</v>
      </c>
      <c r="AI31" s="148">
        <v>70</v>
      </c>
      <c r="AJ31" s="148">
        <v>2</v>
      </c>
    </row>
    <row r="32" spans="1:36">
      <c r="A32" s="266" t="s">
        <v>76</v>
      </c>
      <c r="B32" s="266" t="s">
        <v>241</v>
      </c>
      <c r="C32" s="266" t="s">
        <v>245</v>
      </c>
      <c r="D32" s="267">
        <v>3150</v>
      </c>
      <c r="E32" s="267">
        <v>334</v>
      </c>
      <c r="F32" s="267" t="s">
        <v>476</v>
      </c>
      <c r="G32" s="145">
        <v>480</v>
      </c>
      <c r="H32" s="148">
        <v>2</v>
      </c>
      <c r="I32" s="272">
        <v>0.3</v>
      </c>
      <c r="J32" s="146">
        <v>0</v>
      </c>
      <c r="K32" s="146">
        <v>25</v>
      </c>
      <c r="L32" s="146">
        <v>5</v>
      </c>
      <c r="M32" s="269">
        <v>3</v>
      </c>
      <c r="N32" s="273">
        <v>0.25954356846473031</v>
      </c>
      <c r="O32" s="272">
        <v>1.0173677681290176</v>
      </c>
      <c r="P32" s="269">
        <v>9021</v>
      </c>
      <c r="Q32" s="148">
        <v>2098</v>
      </c>
      <c r="R32" s="148">
        <v>4464</v>
      </c>
      <c r="S32" s="272">
        <v>1.417142857142857</v>
      </c>
      <c r="T32" s="273">
        <v>0.15238095238095239</v>
      </c>
      <c r="U32" s="148">
        <v>0</v>
      </c>
      <c r="V32" s="148">
        <v>0</v>
      </c>
      <c r="W32" s="148">
        <v>14</v>
      </c>
      <c r="X32" s="148">
        <v>562</v>
      </c>
      <c r="Y32" s="269">
        <v>6</v>
      </c>
      <c r="Z32" s="148">
        <v>87</v>
      </c>
      <c r="AA32" s="148">
        <v>12.6</v>
      </c>
      <c r="AB32" s="271">
        <v>0.3</v>
      </c>
      <c r="AC32" s="148" t="s">
        <v>427</v>
      </c>
      <c r="AD32" s="148">
        <v>64</v>
      </c>
      <c r="AE32" s="147">
        <v>0.14190871369294605</v>
      </c>
      <c r="AF32" s="148">
        <v>8867</v>
      </c>
      <c r="AG32" s="145">
        <v>2</v>
      </c>
      <c r="AH32" s="148">
        <v>16</v>
      </c>
      <c r="AI32" s="148">
        <v>65</v>
      </c>
      <c r="AJ32" s="148">
        <v>2</v>
      </c>
    </row>
    <row r="33" spans="1:36">
      <c r="A33" s="266" t="s">
        <v>77</v>
      </c>
      <c r="B33" s="266" t="s">
        <v>241</v>
      </c>
      <c r="C33" s="266" t="s">
        <v>319</v>
      </c>
      <c r="D33" s="267">
        <v>3115</v>
      </c>
      <c r="E33" s="267">
        <v>377</v>
      </c>
      <c r="F33" s="267" t="s">
        <v>419</v>
      </c>
      <c r="G33" s="145">
        <v>380</v>
      </c>
      <c r="H33" s="148">
        <v>2</v>
      </c>
      <c r="I33" s="272">
        <v>0.7</v>
      </c>
      <c r="J33" s="146">
        <v>0</v>
      </c>
      <c r="K33" s="146">
        <v>9</v>
      </c>
      <c r="L33" s="146">
        <v>3</v>
      </c>
      <c r="M33" s="269">
        <v>4</v>
      </c>
      <c r="N33" s="273">
        <v>8.1000000000000003E-2</v>
      </c>
      <c r="O33" s="272">
        <v>2.2000000000000002</v>
      </c>
      <c r="P33" s="269">
        <v>17009</v>
      </c>
      <c r="Q33" s="148">
        <v>143</v>
      </c>
      <c r="R33" s="148">
        <v>7427</v>
      </c>
      <c r="S33" s="272">
        <v>2.38</v>
      </c>
      <c r="T33" s="273">
        <v>0.122</v>
      </c>
      <c r="U33" s="148">
        <v>23</v>
      </c>
      <c r="V33" s="148">
        <v>57</v>
      </c>
      <c r="W33" s="148">
        <v>49</v>
      </c>
      <c r="X33" s="148">
        <v>2940</v>
      </c>
      <c r="Y33" s="269">
        <v>37</v>
      </c>
      <c r="Z33" s="148">
        <v>99</v>
      </c>
      <c r="AA33" s="148">
        <v>29.4</v>
      </c>
      <c r="AB33" s="271">
        <v>0.6</v>
      </c>
      <c r="AC33" s="148" t="s">
        <v>192</v>
      </c>
      <c r="AD33" s="148">
        <v>90</v>
      </c>
      <c r="AE33" s="147">
        <v>0.17</v>
      </c>
      <c r="AF33" s="148">
        <v>7745</v>
      </c>
      <c r="AG33" s="145">
        <v>3</v>
      </c>
      <c r="AH33" s="148">
        <v>9</v>
      </c>
      <c r="AI33" s="148">
        <v>70</v>
      </c>
      <c r="AJ33" s="148">
        <v>7</v>
      </c>
    </row>
    <row r="34" spans="1:36">
      <c r="A34" s="266" t="s">
        <v>78</v>
      </c>
      <c r="B34" s="266" t="s">
        <v>241</v>
      </c>
      <c r="C34" s="266" t="s">
        <v>319</v>
      </c>
      <c r="D34" s="267">
        <v>1506</v>
      </c>
      <c r="E34" s="267">
        <v>133</v>
      </c>
      <c r="F34" s="267" t="s">
        <v>419</v>
      </c>
      <c r="G34" s="145">
        <v>299</v>
      </c>
      <c r="H34" s="148">
        <v>1</v>
      </c>
      <c r="I34" s="272">
        <v>0.4</v>
      </c>
      <c r="J34" s="146">
        <v>2</v>
      </c>
      <c r="K34" s="146">
        <v>16</v>
      </c>
      <c r="L34" s="146">
        <v>0</v>
      </c>
      <c r="M34" s="269">
        <v>12</v>
      </c>
      <c r="N34" s="273">
        <v>0.12</v>
      </c>
      <c r="O34" s="272">
        <v>1.8543622624227158</v>
      </c>
      <c r="P34" s="269">
        <v>16196</v>
      </c>
      <c r="Q34" s="148">
        <v>0</v>
      </c>
      <c r="R34" s="148">
        <v>12030</v>
      </c>
      <c r="S34" s="272">
        <v>7.9880478087649402</v>
      </c>
      <c r="T34" s="273">
        <v>0.19853917662682602</v>
      </c>
      <c r="U34" s="148">
        <v>329</v>
      </c>
      <c r="V34" s="148">
        <v>1</v>
      </c>
      <c r="W34" s="148">
        <v>52</v>
      </c>
      <c r="X34" s="148">
        <v>1046</v>
      </c>
      <c r="Y34" s="269">
        <v>48</v>
      </c>
      <c r="Z34" s="148">
        <v>74</v>
      </c>
      <c r="AA34" s="148">
        <v>16.8</v>
      </c>
      <c r="AB34" s="271">
        <v>0.4</v>
      </c>
      <c r="AC34" s="148" t="s">
        <v>192</v>
      </c>
      <c r="AD34" s="148">
        <v>90</v>
      </c>
      <c r="AE34" s="147">
        <v>0.29720000000000002</v>
      </c>
      <c r="AF34" s="148">
        <v>8734</v>
      </c>
      <c r="AG34" s="145">
        <v>3</v>
      </c>
      <c r="AH34" s="148">
        <v>12</v>
      </c>
      <c r="AI34" s="148">
        <v>65</v>
      </c>
      <c r="AJ34" s="148">
        <v>3</v>
      </c>
    </row>
    <row r="35" spans="1:36">
      <c r="A35" s="266" t="s">
        <v>79</v>
      </c>
      <c r="B35" s="266" t="s">
        <v>241</v>
      </c>
      <c r="C35" s="266" t="s">
        <v>318</v>
      </c>
      <c r="D35" s="267">
        <v>8409</v>
      </c>
      <c r="E35" s="267">
        <v>829</v>
      </c>
      <c r="F35" s="267" t="s">
        <v>425</v>
      </c>
      <c r="G35" s="145">
        <v>1200</v>
      </c>
      <c r="H35" s="148">
        <v>3</v>
      </c>
      <c r="I35" s="272">
        <v>1.5</v>
      </c>
      <c r="J35" s="146">
        <v>0</v>
      </c>
      <c r="K35" s="146">
        <v>13.5</v>
      </c>
      <c r="L35" s="146">
        <v>7</v>
      </c>
      <c r="M35" s="269">
        <v>11</v>
      </c>
      <c r="N35" s="273">
        <v>8.2603154373108167E-2</v>
      </c>
      <c r="O35" s="272">
        <v>2.0682235483130595</v>
      </c>
      <c r="P35" s="269">
        <v>36045</v>
      </c>
      <c r="Q35" s="148">
        <v>294</v>
      </c>
      <c r="R35" s="148">
        <v>15632</v>
      </c>
      <c r="S35" s="272">
        <v>1.8589606374122964</v>
      </c>
      <c r="T35" s="273">
        <v>0.14270424545130217</v>
      </c>
      <c r="U35" s="148">
        <v>181</v>
      </c>
      <c r="V35" s="148">
        <v>192</v>
      </c>
      <c r="W35" s="148">
        <v>174</v>
      </c>
      <c r="X35" s="148">
        <v>4098</v>
      </c>
      <c r="Y35" s="269">
        <v>123</v>
      </c>
      <c r="Z35" s="148">
        <v>330</v>
      </c>
      <c r="AA35" s="148">
        <v>63</v>
      </c>
      <c r="AB35" s="271">
        <v>0.4</v>
      </c>
      <c r="AC35" s="148" t="s">
        <v>420</v>
      </c>
      <c r="AD35" s="148">
        <v>262</v>
      </c>
      <c r="AE35" s="147">
        <v>0.11207583240401466</v>
      </c>
      <c r="AF35" s="148">
        <v>17428</v>
      </c>
      <c r="AG35" s="145">
        <v>4</v>
      </c>
      <c r="AH35" s="148">
        <v>12.25</v>
      </c>
      <c r="AI35" s="148">
        <v>70</v>
      </c>
      <c r="AJ35" s="148">
        <v>7</v>
      </c>
    </row>
    <row r="36" spans="1:36">
      <c r="A36" s="266" t="s">
        <v>80</v>
      </c>
      <c r="B36" s="266" t="s">
        <v>241</v>
      </c>
      <c r="C36" s="266" t="s">
        <v>319</v>
      </c>
      <c r="D36" s="267">
        <v>7701</v>
      </c>
      <c r="E36" s="267">
        <v>637</v>
      </c>
      <c r="F36" s="267" t="s">
        <v>425</v>
      </c>
      <c r="G36" s="145">
        <v>860</v>
      </c>
      <c r="H36" s="148">
        <v>2</v>
      </c>
      <c r="I36" s="272">
        <v>1.3</v>
      </c>
      <c r="J36" s="146">
        <v>0</v>
      </c>
      <c r="K36" s="146">
        <v>35</v>
      </c>
      <c r="L36" s="146">
        <v>0</v>
      </c>
      <c r="M36" s="269">
        <v>13</v>
      </c>
      <c r="N36" s="273">
        <v>0.15432665809296345</v>
      </c>
      <c r="O36" s="272">
        <v>2.3121372031662268</v>
      </c>
      <c r="P36" s="269">
        <v>35052</v>
      </c>
      <c r="Q36" s="148">
        <v>142</v>
      </c>
      <c r="R36" s="148">
        <v>13900</v>
      </c>
      <c r="S36" s="272">
        <v>1.8049603947539281</v>
      </c>
      <c r="T36" s="273">
        <v>0.1116738085962862</v>
      </c>
      <c r="U36" s="148">
        <v>89</v>
      </c>
      <c r="V36" s="148">
        <v>35</v>
      </c>
      <c r="W36" s="148">
        <v>63</v>
      </c>
      <c r="X36" s="148">
        <v>4409</v>
      </c>
      <c r="Y36" s="269">
        <v>51</v>
      </c>
      <c r="Z36" s="148">
        <v>380</v>
      </c>
      <c r="AA36" s="148">
        <v>54.6</v>
      </c>
      <c r="AB36" s="271">
        <v>0.8</v>
      </c>
      <c r="AC36" s="148" t="s">
        <v>194</v>
      </c>
      <c r="AD36" s="148">
        <v>160</v>
      </c>
      <c r="AE36" s="147">
        <v>0.1147345214036377</v>
      </c>
      <c r="AF36" s="148">
        <v>15160</v>
      </c>
      <c r="AG36" s="145">
        <v>4</v>
      </c>
      <c r="AH36" s="148">
        <v>12</v>
      </c>
      <c r="AI36" s="148">
        <v>65</v>
      </c>
      <c r="AJ36" s="148">
        <v>9</v>
      </c>
    </row>
    <row r="37" spans="1:36">
      <c r="A37" s="266" t="s">
        <v>81</v>
      </c>
      <c r="B37" s="266" t="s">
        <v>241</v>
      </c>
      <c r="C37" s="266" t="s">
        <v>320</v>
      </c>
      <c r="D37" s="267">
        <v>17663</v>
      </c>
      <c r="E37" s="267">
        <v>1649</v>
      </c>
      <c r="F37" s="267" t="s">
        <v>421</v>
      </c>
      <c r="G37" s="145">
        <v>3123</v>
      </c>
      <c r="H37" s="148">
        <v>12</v>
      </c>
      <c r="I37" s="272">
        <v>5.85</v>
      </c>
      <c r="J37" s="146">
        <v>0</v>
      </c>
      <c r="K37" s="146">
        <v>22.5</v>
      </c>
      <c r="L37" s="146">
        <v>2.1818181818181817</v>
      </c>
      <c r="M37" s="269">
        <v>11</v>
      </c>
      <c r="N37" s="273">
        <v>0.17585301837270342</v>
      </c>
      <c r="O37" s="272">
        <v>2.1059560182565726</v>
      </c>
      <c r="P37" s="269">
        <v>111662</v>
      </c>
      <c r="Q37" s="148">
        <v>2258</v>
      </c>
      <c r="R37" s="148">
        <v>46163</v>
      </c>
      <c r="S37" s="272">
        <v>2.6135424333352204</v>
      </c>
      <c r="T37" s="273">
        <v>0.17681028137915417</v>
      </c>
      <c r="U37" s="148">
        <v>783</v>
      </c>
      <c r="V37" s="148">
        <v>201</v>
      </c>
      <c r="W37" s="148">
        <v>174</v>
      </c>
      <c r="X37" s="148">
        <v>3654</v>
      </c>
      <c r="Y37" s="269">
        <v>87</v>
      </c>
      <c r="Z37" s="148">
        <v>115.5</v>
      </c>
      <c r="AA37" s="148">
        <v>245.7</v>
      </c>
      <c r="AB37" s="271">
        <v>0.8</v>
      </c>
      <c r="AC37" s="148" t="s">
        <v>194</v>
      </c>
      <c r="AD37" s="148">
        <v>1050</v>
      </c>
      <c r="AE37" s="147">
        <v>0.1443183572641655</v>
      </c>
      <c r="AF37" s="148">
        <v>53022</v>
      </c>
      <c r="AG37" s="145">
        <v>6</v>
      </c>
      <c r="AH37" s="148">
        <v>48.5</v>
      </c>
      <c r="AI37" s="148">
        <v>75</v>
      </c>
      <c r="AJ37" s="148">
        <v>1</v>
      </c>
    </row>
    <row r="38" spans="1:36">
      <c r="A38" s="266" t="s">
        <v>211</v>
      </c>
      <c r="B38" s="266" t="s">
        <v>244</v>
      </c>
      <c r="C38" s="266" t="s">
        <v>318</v>
      </c>
      <c r="D38" s="267">
        <v>90000</v>
      </c>
      <c r="E38" s="267">
        <v>12500</v>
      </c>
      <c r="F38" s="267" t="s">
        <v>421</v>
      </c>
      <c r="G38" s="145">
        <v>12318</v>
      </c>
      <c r="H38" s="148">
        <v>80</v>
      </c>
      <c r="I38" s="272">
        <v>43.46</v>
      </c>
      <c r="J38" s="146">
        <v>0</v>
      </c>
      <c r="K38" s="146">
        <v>54</v>
      </c>
      <c r="L38" s="146">
        <v>255</v>
      </c>
      <c r="M38" s="269">
        <v>98</v>
      </c>
      <c r="N38" s="273">
        <v>6.5000000000000002E-2</v>
      </c>
      <c r="O38" s="272">
        <v>0.66</v>
      </c>
      <c r="P38" s="148">
        <v>411603</v>
      </c>
      <c r="Q38" s="148">
        <v>183543</v>
      </c>
      <c r="R38" s="148">
        <v>294712</v>
      </c>
      <c r="S38" s="272">
        <v>3.27</v>
      </c>
      <c r="T38" s="277">
        <v>0.13700000000000001</v>
      </c>
      <c r="U38" s="148">
        <v>19680</v>
      </c>
      <c r="V38" s="148">
        <v>17712</v>
      </c>
      <c r="W38" s="148">
        <v>215</v>
      </c>
      <c r="X38" s="148">
        <v>4452</v>
      </c>
      <c r="Y38" s="269">
        <v>103</v>
      </c>
      <c r="Z38" s="148">
        <v>0</v>
      </c>
      <c r="AA38" s="148">
        <v>1825.32</v>
      </c>
      <c r="AB38" s="271">
        <v>0.8</v>
      </c>
      <c r="AC38" s="148" t="s">
        <v>194</v>
      </c>
      <c r="AD38" s="148">
        <v>5871</v>
      </c>
      <c r="AE38" s="147">
        <v>0.112</v>
      </c>
      <c r="AF38" s="148">
        <v>622497</v>
      </c>
      <c r="AG38" s="145">
        <v>6</v>
      </c>
      <c r="AH38" s="148">
        <v>59</v>
      </c>
      <c r="AI38" s="148">
        <v>70</v>
      </c>
      <c r="AJ38" s="148">
        <v>2</v>
      </c>
    </row>
    <row r="39" spans="1:36">
      <c r="A39" s="266" t="s">
        <v>131</v>
      </c>
      <c r="B39" s="266" t="s">
        <v>250</v>
      </c>
      <c r="C39" s="266" t="s">
        <v>318</v>
      </c>
      <c r="D39" s="267">
        <v>0</v>
      </c>
      <c r="E39" s="267">
        <v>568</v>
      </c>
      <c r="F39" s="267" t="s">
        <v>425</v>
      </c>
      <c r="G39" s="145">
        <v>384</v>
      </c>
      <c r="H39" s="148">
        <v>0</v>
      </c>
      <c r="I39" s="272">
        <v>0.4</v>
      </c>
      <c r="J39" s="146">
        <v>0</v>
      </c>
      <c r="K39" s="146">
        <v>160</v>
      </c>
      <c r="L39" s="146">
        <v>0</v>
      </c>
      <c r="M39" s="269">
        <v>3</v>
      </c>
      <c r="N39" s="273">
        <v>8.0633802816901412E-2</v>
      </c>
      <c r="O39" s="272">
        <v>0.95636699182704987</v>
      </c>
      <c r="P39" s="269">
        <v>7255</v>
      </c>
      <c r="Q39" s="148">
        <v>0</v>
      </c>
      <c r="R39" s="148">
        <v>15000</v>
      </c>
      <c r="S39" s="272">
        <v>26.408450704225352</v>
      </c>
      <c r="T39" s="273">
        <v>0.676056338028169</v>
      </c>
      <c r="U39" s="148">
        <v>191</v>
      </c>
      <c r="V39" s="148">
        <v>8</v>
      </c>
      <c r="W39" s="148">
        <v>19</v>
      </c>
      <c r="X39" s="148">
        <v>441</v>
      </c>
      <c r="Y39" s="269">
        <v>19</v>
      </c>
      <c r="Z39" s="148">
        <v>0</v>
      </c>
      <c r="AA39" s="148">
        <v>16.8</v>
      </c>
      <c r="AB39" s="271">
        <v>0.4</v>
      </c>
      <c r="AC39" s="148" t="s">
        <v>194</v>
      </c>
      <c r="AD39" s="148">
        <v>138</v>
      </c>
      <c r="AE39" s="147">
        <v>0.17147887323943661</v>
      </c>
      <c r="AF39" s="148">
        <v>7586</v>
      </c>
      <c r="AG39" s="145">
        <v>4</v>
      </c>
      <c r="AH39" s="148">
        <v>18.5</v>
      </c>
      <c r="AI39" s="148">
        <v>75</v>
      </c>
      <c r="AJ39" s="148">
        <v>0</v>
      </c>
    </row>
    <row r="40" spans="1:36">
      <c r="A40" s="266" t="s">
        <v>130</v>
      </c>
      <c r="B40" s="266" t="s">
        <v>250</v>
      </c>
      <c r="C40" s="266" t="s">
        <v>318</v>
      </c>
      <c r="D40" s="267">
        <v>0</v>
      </c>
      <c r="E40" s="267">
        <v>564</v>
      </c>
      <c r="F40" s="267" t="s">
        <v>425</v>
      </c>
      <c r="G40" s="145">
        <v>96</v>
      </c>
      <c r="H40" s="148">
        <v>1</v>
      </c>
      <c r="I40" s="272">
        <v>0.45</v>
      </c>
      <c r="J40" s="146">
        <v>0</v>
      </c>
      <c r="K40" s="146">
        <v>12</v>
      </c>
      <c r="L40" s="146">
        <v>0</v>
      </c>
      <c r="M40" s="269">
        <v>3</v>
      </c>
      <c r="N40" s="273">
        <v>5.2836879432624113E-2</v>
      </c>
      <c r="O40" s="272">
        <v>0.31595167652859962</v>
      </c>
      <c r="P40" s="269">
        <v>2563</v>
      </c>
      <c r="Q40" s="148">
        <v>0</v>
      </c>
      <c r="R40" s="148">
        <v>1960</v>
      </c>
      <c r="S40" s="272">
        <v>3.4751773049645389</v>
      </c>
      <c r="T40" s="273">
        <v>0.1702127659574468</v>
      </c>
      <c r="U40" s="148">
        <v>26</v>
      </c>
      <c r="V40" s="148">
        <v>8</v>
      </c>
      <c r="W40" s="148">
        <v>22</v>
      </c>
      <c r="X40" s="148">
        <v>330</v>
      </c>
      <c r="Y40" s="269">
        <v>22</v>
      </c>
      <c r="Z40" s="148" t="s">
        <v>431</v>
      </c>
      <c r="AA40" s="148">
        <v>18.900000000000002</v>
      </c>
      <c r="AB40" s="271">
        <v>0.45</v>
      </c>
      <c r="AC40" s="148" t="s">
        <v>194</v>
      </c>
      <c r="AD40" s="148">
        <v>135</v>
      </c>
      <c r="AE40" s="147">
        <v>9.432624113475177E-2</v>
      </c>
      <c r="AF40" s="148">
        <v>8112</v>
      </c>
      <c r="AG40" s="145">
        <v>4</v>
      </c>
      <c r="AH40" s="148">
        <v>20.5</v>
      </c>
      <c r="AI40" s="148">
        <v>65</v>
      </c>
      <c r="AJ40" s="148">
        <v>4</v>
      </c>
    </row>
    <row r="41" spans="1:36">
      <c r="A41" s="266" t="s">
        <v>213</v>
      </c>
      <c r="B41" s="266" t="s">
        <v>250</v>
      </c>
      <c r="C41" s="266" t="s">
        <v>318</v>
      </c>
      <c r="D41" s="267">
        <v>0</v>
      </c>
      <c r="E41" s="267">
        <v>1409</v>
      </c>
      <c r="F41" s="267" t="s">
        <v>421</v>
      </c>
      <c r="G41" s="145">
        <v>0</v>
      </c>
      <c r="H41" s="148">
        <v>1</v>
      </c>
      <c r="I41" s="272">
        <v>0.5</v>
      </c>
      <c r="J41" s="146">
        <v>0</v>
      </c>
      <c r="K41" s="146">
        <v>16</v>
      </c>
      <c r="L41" s="146">
        <v>2</v>
      </c>
      <c r="M41" s="269">
        <v>1</v>
      </c>
      <c r="N41" s="273">
        <v>0.21299999999999999</v>
      </c>
      <c r="O41" s="272">
        <v>0.15</v>
      </c>
      <c r="P41" s="269">
        <v>1123</v>
      </c>
      <c r="Q41" s="148">
        <v>1</v>
      </c>
      <c r="R41" s="148">
        <v>0</v>
      </c>
      <c r="S41" s="272">
        <v>0</v>
      </c>
      <c r="T41" s="273">
        <v>0</v>
      </c>
      <c r="U41" s="148">
        <v>64</v>
      </c>
      <c r="V41" s="148">
        <v>54</v>
      </c>
      <c r="W41" s="148">
        <v>22</v>
      </c>
      <c r="X41" s="148">
        <v>540</v>
      </c>
      <c r="Y41" s="269">
        <v>18</v>
      </c>
      <c r="Z41" s="148">
        <v>35</v>
      </c>
      <c r="AA41" s="148">
        <v>21</v>
      </c>
      <c r="AB41" s="271">
        <v>0.5</v>
      </c>
      <c r="AC41" s="148" t="s">
        <v>194</v>
      </c>
      <c r="AD41" s="148">
        <v>190</v>
      </c>
      <c r="AE41" s="147">
        <v>4.8000000000000001E-2</v>
      </c>
      <c r="AF41" s="148">
        <v>7320</v>
      </c>
      <c r="AG41" s="145">
        <v>5</v>
      </c>
      <c r="AH41" s="148">
        <v>55</v>
      </c>
      <c r="AI41" s="148">
        <v>50</v>
      </c>
      <c r="AJ41" s="148">
        <v>7</v>
      </c>
    </row>
    <row r="42" spans="1:36">
      <c r="A42" s="266" t="s">
        <v>214</v>
      </c>
      <c r="B42" s="266" t="s">
        <v>241</v>
      </c>
      <c r="C42" s="266" t="s">
        <v>245</v>
      </c>
      <c r="D42" s="267">
        <v>2242</v>
      </c>
      <c r="E42" s="267">
        <v>288</v>
      </c>
      <c r="F42" s="267" t="s">
        <v>476</v>
      </c>
      <c r="G42" s="145">
        <v>376</v>
      </c>
      <c r="H42" s="148">
        <v>3</v>
      </c>
      <c r="I42" s="272">
        <v>0.25</v>
      </c>
      <c r="J42" s="146">
        <v>0</v>
      </c>
      <c r="K42" s="146">
        <v>15</v>
      </c>
      <c r="L42" s="146">
        <v>2</v>
      </c>
      <c r="M42" s="269">
        <v>4</v>
      </c>
      <c r="N42" s="273">
        <v>0.13796849538294406</v>
      </c>
      <c r="O42" s="272">
        <v>1.7396141143751087</v>
      </c>
      <c r="P42" s="269">
        <v>10008</v>
      </c>
      <c r="Q42" s="148">
        <v>0</v>
      </c>
      <c r="R42" s="148">
        <v>7965</v>
      </c>
      <c r="S42" s="272">
        <v>3.5526315789473686</v>
      </c>
      <c r="T42" s="273">
        <v>0.16770740410347904</v>
      </c>
      <c r="U42" s="148">
        <v>14</v>
      </c>
      <c r="V42" s="148">
        <v>0</v>
      </c>
      <c r="W42" s="148">
        <v>11</v>
      </c>
      <c r="X42" s="148">
        <v>195</v>
      </c>
      <c r="Y42" s="269">
        <v>4</v>
      </c>
      <c r="Z42" s="148">
        <v>51</v>
      </c>
      <c r="AA42" s="148">
        <v>10.5</v>
      </c>
      <c r="AB42" s="271">
        <v>0.12</v>
      </c>
      <c r="AC42" s="148" t="s">
        <v>427</v>
      </c>
      <c r="AD42" s="148">
        <v>170</v>
      </c>
      <c r="AE42" s="147">
        <v>0.13742531233025529</v>
      </c>
      <c r="AF42" s="148">
        <v>5753</v>
      </c>
      <c r="AG42" s="145">
        <v>4</v>
      </c>
      <c r="AH42" s="148">
        <v>8</v>
      </c>
      <c r="AI42" s="148">
        <v>65</v>
      </c>
      <c r="AJ42" s="148">
        <v>9</v>
      </c>
    </row>
    <row r="43" spans="1:36">
      <c r="A43" s="266" t="s">
        <v>83</v>
      </c>
      <c r="B43" s="266" t="s">
        <v>241</v>
      </c>
      <c r="C43" s="266" t="s">
        <v>245</v>
      </c>
      <c r="D43" s="267">
        <v>1140</v>
      </c>
      <c r="E43" s="267">
        <v>155</v>
      </c>
      <c r="F43" s="267" t="s">
        <v>476</v>
      </c>
      <c r="G43" s="145">
        <v>1567</v>
      </c>
      <c r="H43" s="148">
        <v>2</v>
      </c>
      <c r="I43" s="272">
        <v>0.25</v>
      </c>
      <c r="J43" s="146">
        <v>0</v>
      </c>
      <c r="K43" s="146">
        <v>5</v>
      </c>
      <c r="L43" s="146">
        <v>6</v>
      </c>
      <c r="M43" s="269">
        <v>1</v>
      </c>
      <c r="N43" s="273">
        <v>0.124</v>
      </c>
      <c r="O43" s="272">
        <v>1.0362149532710281</v>
      </c>
      <c r="P43" s="269">
        <v>5322</v>
      </c>
      <c r="Q43" s="148">
        <v>0</v>
      </c>
      <c r="R43" s="148">
        <v>220</v>
      </c>
      <c r="S43" s="272">
        <v>3.5964912280701755</v>
      </c>
      <c r="T43" s="273">
        <v>1.3745614035087719</v>
      </c>
      <c r="U43" s="148">
        <v>0</v>
      </c>
      <c r="V43" s="148">
        <v>0</v>
      </c>
      <c r="W43" s="148">
        <v>5</v>
      </c>
      <c r="X43" s="148">
        <v>82</v>
      </c>
      <c r="Y43" s="269">
        <v>3</v>
      </c>
      <c r="Z43" s="148">
        <v>41</v>
      </c>
      <c r="AA43" s="148">
        <v>10.5</v>
      </c>
      <c r="AB43" s="271">
        <v>0.15</v>
      </c>
      <c r="AC43" s="148" t="s">
        <v>432</v>
      </c>
      <c r="AD43" s="148">
        <v>140</v>
      </c>
      <c r="AE43" s="147">
        <v>8.7999999999999995E-2</v>
      </c>
      <c r="AF43" s="148">
        <v>5136</v>
      </c>
      <c r="AG43" s="145">
        <v>3</v>
      </c>
      <c r="AH43" s="148">
        <v>6</v>
      </c>
      <c r="AI43" s="148">
        <v>55</v>
      </c>
      <c r="AJ43" s="148">
        <v>5</v>
      </c>
    </row>
    <row r="44" spans="1:36">
      <c r="A44" s="266" t="s">
        <v>85</v>
      </c>
      <c r="B44" s="266" t="s">
        <v>241</v>
      </c>
      <c r="C44" s="266" t="s">
        <v>245</v>
      </c>
      <c r="D44" s="267">
        <v>1755</v>
      </c>
      <c r="E44" s="267">
        <v>147</v>
      </c>
      <c r="F44" s="267" t="s">
        <v>476</v>
      </c>
      <c r="G44" s="145">
        <v>487</v>
      </c>
      <c r="H44" s="148">
        <v>3</v>
      </c>
      <c r="I44" s="272">
        <v>0.32</v>
      </c>
      <c r="J44" s="146">
        <v>0</v>
      </c>
      <c r="K44" s="146">
        <v>23</v>
      </c>
      <c r="L44" s="146">
        <v>3</v>
      </c>
      <c r="M44" s="269">
        <v>7</v>
      </c>
      <c r="N44" s="273">
        <v>0.32119999999999999</v>
      </c>
      <c r="O44" s="272">
        <v>2.5943906426864545</v>
      </c>
      <c r="P44" s="269">
        <v>20628</v>
      </c>
      <c r="Q44" s="148">
        <v>0</v>
      </c>
      <c r="R44" s="148">
        <v>11420</v>
      </c>
      <c r="S44" s="272">
        <v>6.5071225071225074</v>
      </c>
      <c r="T44" s="273">
        <v>0.27749287749287749</v>
      </c>
      <c r="U44" s="148">
        <v>0</v>
      </c>
      <c r="V44" s="148">
        <v>0</v>
      </c>
      <c r="W44" s="148">
        <v>24</v>
      </c>
      <c r="X44" s="148">
        <v>975</v>
      </c>
      <c r="Y44" s="269">
        <v>13</v>
      </c>
      <c r="Z44" s="148">
        <v>13</v>
      </c>
      <c r="AA44" s="148">
        <v>13.44</v>
      </c>
      <c r="AB44" s="271">
        <v>0.2</v>
      </c>
      <c r="AC44" s="148" t="s">
        <v>427</v>
      </c>
      <c r="AD44" s="148">
        <v>113</v>
      </c>
      <c r="AE44" s="147">
        <v>0.35560000000000003</v>
      </c>
      <c r="AF44" s="148">
        <v>7951</v>
      </c>
      <c r="AG44" s="145">
        <v>4</v>
      </c>
      <c r="AH44" s="148">
        <v>8</v>
      </c>
      <c r="AI44" s="148">
        <v>75</v>
      </c>
      <c r="AJ44" s="148">
        <v>1</v>
      </c>
    </row>
    <row r="45" spans="1:36">
      <c r="A45" s="266" t="s">
        <v>110</v>
      </c>
      <c r="B45" s="266" t="s">
        <v>241</v>
      </c>
      <c r="C45" s="266" t="s">
        <v>321</v>
      </c>
      <c r="D45" s="267">
        <v>1072</v>
      </c>
      <c r="E45" s="267">
        <v>61</v>
      </c>
      <c r="F45" s="267" t="s">
        <v>419</v>
      </c>
      <c r="G45" s="145">
        <v>244</v>
      </c>
      <c r="H45" s="148">
        <v>2</v>
      </c>
      <c r="I45" s="272">
        <v>0.4</v>
      </c>
      <c r="J45" s="146">
        <v>0</v>
      </c>
      <c r="K45" s="146">
        <v>37</v>
      </c>
      <c r="L45" s="146">
        <v>9</v>
      </c>
      <c r="M45" s="269">
        <v>15</v>
      </c>
      <c r="N45" s="273">
        <v>8.9599999999999999E-2</v>
      </c>
      <c r="O45" s="272">
        <v>0.97791060291060294</v>
      </c>
      <c r="P45" s="269">
        <v>3763</v>
      </c>
      <c r="Q45" s="148">
        <v>0</v>
      </c>
      <c r="R45" s="148">
        <v>4500</v>
      </c>
      <c r="S45" s="272">
        <v>4.1977611940298507</v>
      </c>
      <c r="T45" s="273">
        <v>0.22761194029850745</v>
      </c>
      <c r="U45" s="148">
        <v>927</v>
      </c>
      <c r="V45" s="148">
        <v>574</v>
      </c>
      <c r="W45" s="148">
        <v>27</v>
      </c>
      <c r="X45" s="148">
        <v>413</v>
      </c>
      <c r="Y45" s="269">
        <v>13</v>
      </c>
      <c r="Z45" s="148">
        <v>20</v>
      </c>
      <c r="AA45" s="148">
        <v>16.8</v>
      </c>
      <c r="AB45" s="271">
        <v>0.3</v>
      </c>
      <c r="AC45" s="148" t="s">
        <v>253</v>
      </c>
      <c r="AD45" s="148">
        <v>41</v>
      </c>
      <c r="AE45" s="147">
        <v>7.1599999999999997E-2</v>
      </c>
      <c r="AF45" s="148">
        <v>3848</v>
      </c>
      <c r="AG45" s="145">
        <v>2</v>
      </c>
      <c r="AH45" s="148">
        <v>8</v>
      </c>
      <c r="AI45" s="148">
        <v>60</v>
      </c>
      <c r="AJ45" s="148">
        <v>6</v>
      </c>
    </row>
    <row r="46" spans="1:36">
      <c r="A46" s="266" t="s">
        <v>132</v>
      </c>
      <c r="B46" s="266" t="s">
        <v>244</v>
      </c>
      <c r="C46" s="266" t="s">
        <v>321</v>
      </c>
      <c r="D46" s="267">
        <v>4700</v>
      </c>
      <c r="E46" s="267">
        <v>779</v>
      </c>
      <c r="F46" s="267" t="s">
        <v>419</v>
      </c>
      <c r="G46" s="145">
        <v>4457</v>
      </c>
      <c r="H46" s="148">
        <v>19</v>
      </c>
      <c r="I46" s="272">
        <v>9.27</v>
      </c>
      <c r="J46" s="146">
        <v>0</v>
      </c>
      <c r="K46" s="146">
        <v>29.2</v>
      </c>
      <c r="L46" s="146">
        <v>2.2222222222222223</v>
      </c>
      <c r="M46" s="269">
        <v>8</v>
      </c>
      <c r="N46" s="273">
        <v>0.79627690517742877</v>
      </c>
      <c r="O46" s="272">
        <v>1.0831615784275839</v>
      </c>
      <c r="P46" s="269">
        <v>100903</v>
      </c>
      <c r="Q46" s="148">
        <v>0</v>
      </c>
      <c r="R46" s="148">
        <v>65214</v>
      </c>
      <c r="S46" s="272">
        <v>13.875319148936169</v>
      </c>
      <c r="T46" s="273">
        <v>0.94829787234042551</v>
      </c>
      <c r="U46" s="148">
        <v>8678</v>
      </c>
      <c r="V46" s="148">
        <v>11452</v>
      </c>
      <c r="W46" s="148">
        <v>74</v>
      </c>
      <c r="X46" s="148">
        <v>3960</v>
      </c>
      <c r="Y46" s="269">
        <v>22</v>
      </c>
      <c r="Z46" s="148">
        <v>665</v>
      </c>
      <c r="AA46" s="148">
        <v>389.34</v>
      </c>
      <c r="AB46" s="271">
        <v>0.6</v>
      </c>
      <c r="AC46" s="148" t="s">
        <v>194</v>
      </c>
      <c r="AD46" s="148">
        <v>1301.0899999999999</v>
      </c>
      <c r="AE46" s="147">
        <v>0.83094822571262361</v>
      </c>
      <c r="AF46" s="148">
        <v>93156</v>
      </c>
      <c r="AG46" s="145">
        <v>6</v>
      </c>
      <c r="AH46" s="148">
        <v>32</v>
      </c>
      <c r="AI46" s="148">
        <v>70</v>
      </c>
      <c r="AJ46" s="148">
        <v>2</v>
      </c>
    </row>
    <row r="47" spans="1:36">
      <c r="A47" s="266" t="s">
        <v>111</v>
      </c>
      <c r="B47" s="266" t="s">
        <v>241</v>
      </c>
      <c r="C47" s="266" t="s">
        <v>321</v>
      </c>
      <c r="D47" s="267">
        <v>5048</v>
      </c>
      <c r="E47" s="267">
        <v>603</v>
      </c>
      <c r="F47" s="267" t="s">
        <v>425</v>
      </c>
      <c r="G47" s="145">
        <v>973</v>
      </c>
      <c r="H47" s="148">
        <v>3</v>
      </c>
      <c r="I47" s="272">
        <v>1.4</v>
      </c>
      <c r="J47" s="146">
        <v>0</v>
      </c>
      <c r="K47" s="146">
        <v>63.25</v>
      </c>
      <c r="L47" s="146">
        <v>5.5</v>
      </c>
      <c r="M47" s="269">
        <v>4</v>
      </c>
      <c r="N47" s="273">
        <v>0.11261317127619992</v>
      </c>
      <c r="O47" s="272">
        <v>1.9789313466314187</v>
      </c>
      <c r="P47" s="269">
        <v>24703</v>
      </c>
      <c r="Q47" s="148">
        <v>0</v>
      </c>
      <c r="R47" s="148">
        <v>21027</v>
      </c>
      <c r="S47" s="272">
        <v>4.1654120443740092</v>
      </c>
      <c r="T47" s="273">
        <v>0.19274960380348652</v>
      </c>
      <c r="U47" s="148">
        <v>1211</v>
      </c>
      <c r="V47" s="148">
        <v>2934</v>
      </c>
      <c r="W47" s="148">
        <v>79</v>
      </c>
      <c r="X47" s="148">
        <v>1321</v>
      </c>
      <c r="Y47" s="269">
        <v>55</v>
      </c>
      <c r="Z47" s="148">
        <v>684</v>
      </c>
      <c r="AA47" s="148">
        <v>58.8</v>
      </c>
      <c r="AB47" s="271">
        <v>0.8</v>
      </c>
      <c r="AC47" s="148" t="s">
        <v>194</v>
      </c>
      <c r="AD47" s="148">
        <v>235.06</v>
      </c>
      <c r="AE47" s="147">
        <v>0.15651742527595189</v>
      </c>
      <c r="AF47" s="148">
        <v>12483</v>
      </c>
      <c r="AG47" s="145">
        <v>4</v>
      </c>
      <c r="AH47" s="148">
        <v>12</v>
      </c>
      <c r="AI47" s="148">
        <v>75</v>
      </c>
      <c r="AJ47" s="148">
        <v>1</v>
      </c>
    </row>
    <row r="48" spans="1:36">
      <c r="A48" s="266" t="s">
        <v>89</v>
      </c>
      <c r="B48" s="266" t="s">
        <v>241</v>
      </c>
      <c r="C48" s="266" t="s">
        <v>245</v>
      </c>
      <c r="D48" s="267">
        <v>479</v>
      </c>
      <c r="E48" s="267">
        <v>78</v>
      </c>
      <c r="F48" s="267" t="s">
        <v>477</v>
      </c>
      <c r="G48" s="145">
        <v>123</v>
      </c>
      <c r="H48" s="148">
        <v>2</v>
      </c>
      <c r="I48" s="272">
        <v>0.25</v>
      </c>
      <c r="J48" s="146">
        <v>0</v>
      </c>
      <c r="K48" s="146">
        <v>15</v>
      </c>
      <c r="L48" s="146">
        <v>2</v>
      </c>
      <c r="M48" s="269">
        <v>4</v>
      </c>
      <c r="N48" s="273">
        <v>0.14879999999999999</v>
      </c>
      <c r="O48" s="272">
        <v>0.97448251249107776</v>
      </c>
      <c r="P48" s="269">
        <v>5461</v>
      </c>
      <c r="Q48" s="148">
        <v>0</v>
      </c>
      <c r="R48" s="148">
        <v>1878</v>
      </c>
      <c r="S48" s="272">
        <v>3.920668058455115</v>
      </c>
      <c r="T48" s="273">
        <v>0.25678496868475992</v>
      </c>
      <c r="U48" s="148">
        <v>0</v>
      </c>
      <c r="V48" s="148">
        <v>0</v>
      </c>
      <c r="W48" s="148">
        <v>9</v>
      </c>
      <c r="X48" s="148">
        <v>73</v>
      </c>
      <c r="Y48" s="269">
        <v>4</v>
      </c>
      <c r="Z48" s="148">
        <v>14</v>
      </c>
      <c r="AA48" s="148">
        <v>10.5</v>
      </c>
      <c r="AB48" s="271">
        <v>0.1</v>
      </c>
      <c r="AC48" s="148" t="s">
        <v>427</v>
      </c>
      <c r="AD48" s="148">
        <v>40</v>
      </c>
      <c r="AE48" s="147">
        <v>0.16919999999999999</v>
      </c>
      <c r="AF48" s="148">
        <v>5604</v>
      </c>
      <c r="AG48" s="145">
        <v>2</v>
      </c>
      <c r="AH48" s="148">
        <v>5.5</v>
      </c>
      <c r="AI48" s="148">
        <v>70</v>
      </c>
      <c r="AJ48" s="148">
        <v>5</v>
      </c>
    </row>
    <row r="49" spans="1:36">
      <c r="A49" s="266" t="s">
        <v>113</v>
      </c>
      <c r="B49" s="266" t="s">
        <v>241</v>
      </c>
      <c r="C49" s="266" t="s">
        <v>321</v>
      </c>
      <c r="D49" s="267">
        <v>2136</v>
      </c>
      <c r="E49" s="267">
        <v>164</v>
      </c>
      <c r="F49" s="267" t="s">
        <v>419</v>
      </c>
      <c r="G49" s="145">
        <v>331</v>
      </c>
      <c r="H49" s="148">
        <v>1</v>
      </c>
      <c r="I49" s="272">
        <v>0.3</v>
      </c>
      <c r="J49" s="146">
        <v>0</v>
      </c>
      <c r="K49" s="146">
        <v>16</v>
      </c>
      <c r="L49" s="146">
        <v>5</v>
      </c>
      <c r="M49" s="269">
        <v>3</v>
      </c>
      <c r="N49" s="273">
        <v>1.6914749661705007E-2</v>
      </c>
      <c r="O49" s="272">
        <v>1.3221515326778486</v>
      </c>
      <c r="P49" s="269">
        <v>9144</v>
      </c>
      <c r="Q49" s="148">
        <v>0</v>
      </c>
      <c r="R49" s="148">
        <v>4000</v>
      </c>
      <c r="S49" s="272">
        <v>1.8726591760299625</v>
      </c>
      <c r="T49" s="273">
        <v>0.15496254681647939</v>
      </c>
      <c r="U49" s="148">
        <v>632</v>
      </c>
      <c r="V49" s="148">
        <v>885</v>
      </c>
      <c r="W49" s="148">
        <v>18</v>
      </c>
      <c r="X49" s="148">
        <v>20</v>
      </c>
      <c r="Y49" s="269">
        <v>0</v>
      </c>
      <c r="Z49" s="148">
        <v>175</v>
      </c>
      <c r="AA49" s="148">
        <v>12.6</v>
      </c>
      <c r="AB49" s="271">
        <v>0.2</v>
      </c>
      <c r="AC49" s="148" t="s">
        <v>420</v>
      </c>
      <c r="AD49" s="148">
        <v>89</v>
      </c>
      <c r="AE49" s="147">
        <v>0.16474966170500677</v>
      </c>
      <c r="AF49" s="148">
        <v>6916</v>
      </c>
      <c r="AG49" s="145">
        <v>3</v>
      </c>
      <c r="AH49" s="148">
        <v>6</v>
      </c>
      <c r="AI49" s="148">
        <v>70</v>
      </c>
      <c r="AJ49" s="148">
        <v>1</v>
      </c>
    </row>
    <row r="50" spans="1:36">
      <c r="A50" s="266" t="s">
        <v>215</v>
      </c>
      <c r="B50" s="266" t="s">
        <v>241</v>
      </c>
      <c r="C50" s="266" t="s">
        <v>318</v>
      </c>
      <c r="D50" s="267">
        <v>6752</v>
      </c>
      <c r="E50" s="267">
        <v>636</v>
      </c>
      <c r="F50" s="267" t="s">
        <v>425</v>
      </c>
      <c r="G50" s="145">
        <v>1442</v>
      </c>
      <c r="H50" s="148">
        <v>3</v>
      </c>
      <c r="I50" s="272">
        <v>1.5</v>
      </c>
      <c r="J50" s="146">
        <v>4</v>
      </c>
      <c r="K50" s="146">
        <v>75.5</v>
      </c>
      <c r="L50" s="146">
        <v>4</v>
      </c>
      <c r="M50" s="269">
        <v>11</v>
      </c>
      <c r="N50" s="273">
        <v>0.11014901329037455</v>
      </c>
      <c r="O50" s="272">
        <v>2.5252932361907714</v>
      </c>
      <c r="P50" s="269">
        <v>48872</v>
      </c>
      <c r="Q50" s="148">
        <v>179</v>
      </c>
      <c r="R50" s="148">
        <v>16191</v>
      </c>
      <c r="S50" s="272">
        <v>2.3979561611374409</v>
      </c>
      <c r="T50" s="273">
        <v>0.21356635071090047</v>
      </c>
      <c r="U50" s="148">
        <v>289</v>
      </c>
      <c r="V50" s="148">
        <v>313</v>
      </c>
      <c r="W50" s="148">
        <v>101</v>
      </c>
      <c r="X50" s="148">
        <v>1496</v>
      </c>
      <c r="Y50" s="269">
        <v>32</v>
      </c>
      <c r="Z50" s="148">
        <v>68</v>
      </c>
      <c r="AA50" s="148">
        <v>63</v>
      </c>
      <c r="AB50" s="271">
        <v>0.6</v>
      </c>
      <c r="AC50" s="148" t="s">
        <v>192</v>
      </c>
      <c r="AD50" s="148">
        <v>263</v>
      </c>
      <c r="AE50" s="147">
        <v>0.12303664921465969</v>
      </c>
      <c r="AF50" s="148">
        <v>19353</v>
      </c>
      <c r="AG50" s="145">
        <v>3</v>
      </c>
      <c r="AH50" s="148">
        <v>13.25</v>
      </c>
      <c r="AI50" s="148">
        <v>70</v>
      </c>
      <c r="AJ50" s="148">
        <v>2</v>
      </c>
    </row>
    <row r="51" spans="1:36">
      <c r="A51" s="266" t="s">
        <v>92</v>
      </c>
      <c r="B51" s="266" t="s">
        <v>241</v>
      </c>
      <c r="C51" s="266" t="s">
        <v>318</v>
      </c>
      <c r="D51" s="267">
        <v>1950</v>
      </c>
      <c r="E51" s="267">
        <v>231</v>
      </c>
      <c r="F51" s="267" t="s">
        <v>419</v>
      </c>
      <c r="G51" s="145">
        <v>326</v>
      </c>
      <c r="H51" s="148">
        <v>2</v>
      </c>
      <c r="I51" s="272">
        <v>0.55000000000000004</v>
      </c>
      <c r="J51" s="146">
        <v>0</v>
      </c>
      <c r="K51" s="146">
        <v>39</v>
      </c>
      <c r="L51" s="146">
        <v>0</v>
      </c>
      <c r="M51" s="269">
        <v>2</v>
      </c>
      <c r="N51" s="273">
        <v>0.1107890499194847</v>
      </c>
      <c r="O51" s="272">
        <v>1.1627554116933037</v>
      </c>
      <c r="P51" s="269">
        <v>11495</v>
      </c>
      <c r="Q51" s="148">
        <v>169</v>
      </c>
      <c r="R51" s="148">
        <v>5247</v>
      </c>
      <c r="S51" s="272">
        <v>2.6907692307692308</v>
      </c>
      <c r="T51" s="273">
        <v>0.16717948717948719</v>
      </c>
      <c r="U51" s="148">
        <v>123</v>
      </c>
      <c r="V51" s="148">
        <v>34</v>
      </c>
      <c r="W51" s="148">
        <v>138</v>
      </c>
      <c r="X51" s="148">
        <v>987</v>
      </c>
      <c r="Y51" s="269">
        <v>83</v>
      </c>
      <c r="Z51" s="148">
        <v>87</v>
      </c>
      <c r="AA51" s="148">
        <v>23.1</v>
      </c>
      <c r="AB51" s="271">
        <v>0.5</v>
      </c>
      <c r="AC51" s="148" t="s">
        <v>192</v>
      </c>
      <c r="AD51" s="148">
        <v>92.5</v>
      </c>
      <c r="AE51" s="147">
        <v>0.14782608695652175</v>
      </c>
      <c r="AF51" s="148">
        <v>9886</v>
      </c>
      <c r="AG51" s="145">
        <v>3</v>
      </c>
      <c r="AH51" s="148">
        <v>9</v>
      </c>
      <c r="AI51" s="148">
        <v>70</v>
      </c>
      <c r="AJ51" s="148">
        <v>13</v>
      </c>
    </row>
    <row r="52" spans="1:36">
      <c r="A52" s="266" t="s">
        <v>93</v>
      </c>
      <c r="B52" s="266" t="s">
        <v>241</v>
      </c>
      <c r="C52" s="266" t="s">
        <v>321</v>
      </c>
      <c r="D52" s="267">
        <v>3030</v>
      </c>
      <c r="E52" s="267">
        <v>226</v>
      </c>
      <c r="F52" s="267" t="s">
        <v>419</v>
      </c>
      <c r="G52" s="145">
        <v>640</v>
      </c>
      <c r="H52" s="148">
        <v>2</v>
      </c>
      <c r="I52" s="272">
        <v>0.9</v>
      </c>
      <c r="J52" s="146">
        <v>0</v>
      </c>
      <c r="K52" s="146">
        <v>21</v>
      </c>
      <c r="L52" s="146">
        <v>2</v>
      </c>
      <c r="M52" s="269">
        <v>3</v>
      </c>
      <c r="N52" s="273">
        <v>0.32572115384615385</v>
      </c>
      <c r="O52" s="272">
        <v>1.7109070951002894</v>
      </c>
      <c r="P52" s="269">
        <v>17145</v>
      </c>
      <c r="Q52" s="148">
        <v>0</v>
      </c>
      <c r="R52" s="148">
        <v>13414</v>
      </c>
      <c r="S52" s="272">
        <v>4.4270627062706271</v>
      </c>
      <c r="T52" s="273">
        <v>0.21122112211221122</v>
      </c>
      <c r="U52" s="148">
        <v>1230</v>
      </c>
      <c r="V52" s="148">
        <v>1364</v>
      </c>
      <c r="W52" s="148">
        <v>64</v>
      </c>
      <c r="X52" s="148">
        <v>1461</v>
      </c>
      <c r="Y52" s="269">
        <v>18</v>
      </c>
      <c r="Z52" s="148">
        <v>120</v>
      </c>
      <c r="AA52" s="148">
        <v>37.800000000000004</v>
      </c>
      <c r="AB52" s="271">
        <v>0.6</v>
      </c>
      <c r="AC52" s="148" t="s">
        <v>192</v>
      </c>
      <c r="AD52" s="148">
        <v>85</v>
      </c>
      <c r="AE52" s="147">
        <v>0.29831730769230769</v>
      </c>
      <c r="AF52" s="148">
        <v>10021</v>
      </c>
      <c r="AG52" s="145">
        <v>3</v>
      </c>
      <c r="AH52" s="148">
        <v>9.5</v>
      </c>
      <c r="AI52" s="148">
        <v>75</v>
      </c>
      <c r="AJ52" s="148">
        <v>12</v>
      </c>
    </row>
    <row r="53" spans="1:36">
      <c r="A53" s="266" t="s">
        <v>94</v>
      </c>
      <c r="B53" s="266" t="s">
        <v>249</v>
      </c>
      <c r="C53" s="266" t="s">
        <v>245</v>
      </c>
      <c r="D53" s="267">
        <v>13209</v>
      </c>
      <c r="E53" s="267">
        <v>1176</v>
      </c>
      <c r="F53" s="267" t="s">
        <v>478</v>
      </c>
      <c r="G53" s="145">
        <v>1668</v>
      </c>
      <c r="H53" s="148">
        <v>4</v>
      </c>
      <c r="I53" s="272">
        <v>2</v>
      </c>
      <c r="J53" s="146">
        <v>0</v>
      </c>
      <c r="K53" s="146">
        <v>40</v>
      </c>
      <c r="L53" s="146">
        <v>2.3333333333333335</v>
      </c>
      <c r="M53" s="269">
        <v>10</v>
      </c>
      <c r="N53" s="273">
        <v>0.11210644874011211</v>
      </c>
      <c r="O53" s="272">
        <v>3.9978864557036342</v>
      </c>
      <c r="P53" s="269">
        <v>68096</v>
      </c>
      <c r="Q53" s="148">
        <v>0</v>
      </c>
      <c r="R53" s="148">
        <v>27225</v>
      </c>
      <c r="S53" s="272">
        <v>2.0610947081535316</v>
      </c>
      <c r="T53" s="273">
        <v>0.12627753804224393</v>
      </c>
      <c r="U53" s="148">
        <v>0</v>
      </c>
      <c r="V53" s="148">
        <v>0</v>
      </c>
      <c r="W53" s="148">
        <v>40</v>
      </c>
      <c r="X53" s="148">
        <v>1093</v>
      </c>
      <c r="Y53" s="269">
        <v>319</v>
      </c>
      <c r="Z53" s="148">
        <v>50</v>
      </c>
      <c r="AA53" s="148">
        <v>84</v>
      </c>
      <c r="AB53" s="271">
        <v>1.2</v>
      </c>
      <c r="AC53" s="148" t="s">
        <v>432</v>
      </c>
      <c r="AD53" s="148">
        <v>295.86</v>
      </c>
      <c r="AE53" s="147">
        <v>0.1062915815391063</v>
      </c>
      <c r="AF53" s="148">
        <v>17033</v>
      </c>
      <c r="AG53" s="145">
        <v>6</v>
      </c>
      <c r="AH53" s="148">
        <v>37</v>
      </c>
      <c r="AI53" s="148">
        <v>60</v>
      </c>
      <c r="AJ53" s="148">
        <v>5</v>
      </c>
    </row>
    <row r="54" spans="1:36">
      <c r="A54" s="266" t="s">
        <v>95</v>
      </c>
      <c r="B54" s="266" t="s">
        <v>241</v>
      </c>
      <c r="C54" s="266" t="s">
        <v>245</v>
      </c>
      <c r="D54" s="267">
        <v>1336</v>
      </c>
      <c r="E54" s="267">
        <v>116</v>
      </c>
      <c r="F54" s="267" t="s">
        <v>476</v>
      </c>
      <c r="G54" s="145">
        <v>281</v>
      </c>
      <c r="H54" s="148">
        <v>4</v>
      </c>
      <c r="I54" s="272">
        <v>0.4</v>
      </c>
      <c r="J54" s="146">
        <v>0</v>
      </c>
      <c r="K54" s="146">
        <v>8</v>
      </c>
      <c r="L54" s="146">
        <v>2.3333333333333335</v>
      </c>
      <c r="M54" s="269">
        <v>2</v>
      </c>
      <c r="N54" s="273">
        <v>0.18440000000000001</v>
      </c>
      <c r="O54" s="272">
        <v>2.1834141834141834</v>
      </c>
      <c r="P54" s="269">
        <v>9452</v>
      </c>
      <c r="Q54" s="148">
        <v>0</v>
      </c>
      <c r="R54" s="148">
        <v>14155</v>
      </c>
      <c r="S54" s="272">
        <v>10.595059880239521</v>
      </c>
      <c r="T54" s="273">
        <v>0.21032934131736528</v>
      </c>
      <c r="U54" s="148">
        <v>0</v>
      </c>
      <c r="V54" s="148">
        <v>0</v>
      </c>
      <c r="W54" s="148">
        <v>16</v>
      </c>
      <c r="X54" s="148">
        <v>174</v>
      </c>
      <c r="Y54" s="269">
        <v>6</v>
      </c>
      <c r="Z54" s="148">
        <v>46</v>
      </c>
      <c r="AA54" s="148">
        <v>16.8</v>
      </c>
      <c r="AB54" s="271">
        <v>0.2</v>
      </c>
      <c r="AC54" s="148" t="s">
        <v>427</v>
      </c>
      <c r="AD54" s="148">
        <v>108</v>
      </c>
      <c r="AE54" s="147">
        <v>0.13519999999999999</v>
      </c>
      <c r="AF54" s="148">
        <v>4329</v>
      </c>
      <c r="AG54" s="145">
        <v>3</v>
      </c>
      <c r="AH54" s="148">
        <v>6</v>
      </c>
      <c r="AI54" s="148">
        <v>75</v>
      </c>
      <c r="AJ54" s="148">
        <v>4</v>
      </c>
    </row>
    <row r="55" spans="1:36">
      <c r="A55" s="266" t="s">
        <v>216</v>
      </c>
      <c r="B55" s="266" t="s">
        <v>241</v>
      </c>
      <c r="C55" s="266" t="s">
        <v>320</v>
      </c>
      <c r="D55" s="267">
        <v>2928</v>
      </c>
      <c r="E55" s="267">
        <v>261</v>
      </c>
      <c r="F55" s="267" t="s">
        <v>419</v>
      </c>
      <c r="G55" s="145">
        <v>361</v>
      </c>
      <c r="H55" s="148">
        <v>2</v>
      </c>
      <c r="I55" s="272">
        <v>0.42</v>
      </c>
      <c r="J55" s="146">
        <v>0</v>
      </c>
      <c r="K55" s="146">
        <v>13.5</v>
      </c>
      <c r="L55" s="146">
        <v>0</v>
      </c>
      <c r="M55" s="269">
        <v>14</v>
      </c>
      <c r="N55" s="273">
        <v>0.14032600992204111</v>
      </c>
      <c r="O55" s="272">
        <v>1.0980441960883922</v>
      </c>
      <c r="P55" s="269">
        <v>12969</v>
      </c>
      <c r="Q55" s="148">
        <v>0</v>
      </c>
      <c r="R55" s="148">
        <v>14000</v>
      </c>
      <c r="S55" s="272">
        <v>4.7814207650273222</v>
      </c>
      <c r="T55" s="273">
        <v>0.12329234972677595</v>
      </c>
      <c r="U55" s="148">
        <v>5</v>
      </c>
      <c r="V55" s="148">
        <v>2</v>
      </c>
      <c r="W55" s="148">
        <v>3</v>
      </c>
      <c r="X55" s="148">
        <v>150</v>
      </c>
      <c r="Y55" s="269">
        <v>3</v>
      </c>
      <c r="Z55" s="148">
        <v>950</v>
      </c>
      <c r="AA55" s="148">
        <v>17.64</v>
      </c>
      <c r="AB55" s="271">
        <v>0.3</v>
      </c>
      <c r="AC55" s="148" t="s">
        <v>192</v>
      </c>
      <c r="AD55" s="148">
        <v>240</v>
      </c>
      <c r="AE55" s="147">
        <v>0.13867233640444129</v>
      </c>
      <c r="AF55" s="148">
        <v>11811</v>
      </c>
      <c r="AG55" s="145">
        <v>3</v>
      </c>
      <c r="AH55" s="148">
        <v>10.25</v>
      </c>
      <c r="AI55" s="148">
        <v>55</v>
      </c>
      <c r="AJ55" s="148">
        <v>6</v>
      </c>
    </row>
    <row r="56" spans="1:36">
      <c r="A56" s="266" t="s">
        <v>114</v>
      </c>
      <c r="B56" s="266" t="s">
        <v>241</v>
      </c>
      <c r="C56" s="266" t="s">
        <v>321</v>
      </c>
      <c r="D56" s="267">
        <v>4621</v>
      </c>
      <c r="E56" s="267">
        <v>818</v>
      </c>
      <c r="F56" s="267" t="s">
        <v>419</v>
      </c>
      <c r="G56" s="145">
        <v>1015</v>
      </c>
      <c r="H56" s="148">
        <v>2</v>
      </c>
      <c r="I56" s="272">
        <v>1.1000000000000001</v>
      </c>
      <c r="J56" s="146">
        <v>0</v>
      </c>
      <c r="K56" s="146">
        <v>39</v>
      </c>
      <c r="L56" s="146">
        <v>2</v>
      </c>
      <c r="M56" s="269">
        <v>7</v>
      </c>
      <c r="N56" s="273">
        <v>0.1127310297325221</v>
      </c>
      <c r="O56" s="272">
        <v>2.3089374760260837</v>
      </c>
      <c r="P56" s="269">
        <v>30097</v>
      </c>
      <c r="Q56" s="148">
        <v>0</v>
      </c>
      <c r="R56" s="148">
        <v>19201</v>
      </c>
      <c r="S56" s="272">
        <v>4.1551612205150397</v>
      </c>
      <c r="T56" s="273">
        <v>0.21964942653105388</v>
      </c>
      <c r="U56" s="148">
        <v>1073</v>
      </c>
      <c r="V56" s="148">
        <v>1761</v>
      </c>
      <c r="W56" s="148">
        <v>161</v>
      </c>
      <c r="X56" s="148">
        <v>2985</v>
      </c>
      <c r="Y56" s="269">
        <v>119</v>
      </c>
      <c r="Z56" s="148">
        <v>500</v>
      </c>
      <c r="AA56" s="148">
        <v>46.2</v>
      </c>
      <c r="AB56" s="271">
        <v>0.5</v>
      </c>
      <c r="AC56" s="148" t="s">
        <v>194</v>
      </c>
      <c r="AD56" s="148">
        <v>320</v>
      </c>
      <c r="AE56" s="147">
        <v>0.10767994489725634</v>
      </c>
      <c r="AF56" s="148">
        <v>13035</v>
      </c>
      <c r="AG56" s="145">
        <v>4</v>
      </c>
      <c r="AH56" s="148">
        <v>14</v>
      </c>
      <c r="AI56" s="148">
        <v>70</v>
      </c>
      <c r="AJ56" s="148">
        <v>10</v>
      </c>
    </row>
    <row r="57" spans="1:36">
      <c r="A57" s="266" t="s">
        <v>277</v>
      </c>
      <c r="B57" s="266" t="s">
        <v>241</v>
      </c>
      <c r="C57" s="266" t="s">
        <v>245</v>
      </c>
      <c r="D57" s="267">
        <v>7279</v>
      </c>
      <c r="E57" s="267">
        <v>508</v>
      </c>
      <c r="F57" s="267" t="s">
        <v>479</v>
      </c>
      <c r="G57" s="145">
        <v>1029</v>
      </c>
      <c r="H57" s="148">
        <v>4</v>
      </c>
      <c r="I57" s="272">
        <v>1.75</v>
      </c>
      <c r="J57" s="146">
        <v>0</v>
      </c>
      <c r="K57" s="146">
        <v>27.5</v>
      </c>
      <c r="L57" s="146">
        <v>1.3333333333333333</v>
      </c>
      <c r="M57" s="269">
        <v>3</v>
      </c>
      <c r="N57" s="273">
        <v>0.17496690090640596</v>
      </c>
      <c r="O57" s="272">
        <v>1.1814209418999839</v>
      </c>
      <c r="P57" s="269">
        <v>14600</v>
      </c>
      <c r="Q57" s="148">
        <v>23</v>
      </c>
      <c r="R57" s="148">
        <v>31214</v>
      </c>
      <c r="S57" s="272">
        <v>4.2882264047259238</v>
      </c>
      <c r="T57" s="273">
        <v>0.14136557219398269</v>
      </c>
      <c r="U57" s="148">
        <v>0</v>
      </c>
      <c r="V57" s="148">
        <v>0</v>
      </c>
      <c r="W57" s="148">
        <v>122</v>
      </c>
      <c r="X57" s="148">
        <v>4128</v>
      </c>
      <c r="Y57" s="269">
        <v>107</v>
      </c>
      <c r="Z57" s="148">
        <v>120</v>
      </c>
      <c r="AA57" s="148">
        <v>73.5</v>
      </c>
      <c r="AB57" s="271">
        <v>0.75</v>
      </c>
      <c r="AC57" s="148" t="s">
        <v>432</v>
      </c>
      <c r="AD57" s="148">
        <v>337</v>
      </c>
      <c r="AE57" s="147">
        <v>0.1695692025664528</v>
      </c>
      <c r="AF57" s="148">
        <v>12358</v>
      </c>
      <c r="AG57" s="145">
        <v>5</v>
      </c>
      <c r="AH57" s="148">
        <v>41</v>
      </c>
      <c r="AI57" s="148">
        <v>70</v>
      </c>
      <c r="AJ57" s="148">
        <v>4</v>
      </c>
    </row>
    <row r="58" spans="1:36">
      <c r="A58" s="293" t="s">
        <v>255</v>
      </c>
      <c r="B58" s="294"/>
      <c r="C58" s="294"/>
      <c r="D58" s="295">
        <f>SUM(D3:D57)</f>
        <v>361261</v>
      </c>
      <c r="E58" s="295">
        <f>SUM(E3:E57)</f>
        <v>42620</v>
      </c>
      <c r="F58" s="295"/>
      <c r="G58" s="295">
        <f>SUM(G3:G57)</f>
        <v>68171</v>
      </c>
      <c r="H58" s="295">
        <f t="shared" ref="H58:I58" si="0">SUM(H3:H57)</f>
        <v>279</v>
      </c>
      <c r="I58" s="295">
        <f t="shared" si="0"/>
        <v>126.07130000000002</v>
      </c>
      <c r="J58" s="295">
        <f>SUM(J3:J57)</f>
        <v>41</v>
      </c>
      <c r="K58" s="299">
        <f t="shared" ref="K58:M58" si="1">SUM(K3:K57)</f>
        <v>1900.6000000000001</v>
      </c>
      <c r="L58" s="299">
        <f t="shared" si="1"/>
        <v>428.89399138443252</v>
      </c>
      <c r="M58" s="299">
        <f t="shared" si="1"/>
        <v>734</v>
      </c>
      <c r="N58" s="301">
        <f>AVERAGE(N3:N57)</f>
        <v>0.16153724642047254</v>
      </c>
      <c r="O58" s="298">
        <f>AVERAGE(O3:O57)</f>
        <v>1.5657190643562811</v>
      </c>
      <c r="P58" s="300">
        <f>SUM(P3:P57)</f>
        <v>2048344</v>
      </c>
      <c r="Q58" s="300">
        <f>AVERAGE(Q3:Q57)</f>
        <v>7755.8363636363638</v>
      </c>
      <c r="R58" s="300">
        <f>AVERAGE(R3:R57)</f>
        <v>25577.963636363635</v>
      </c>
      <c r="S58" s="298">
        <f>AVERAGE(S3:S57)</f>
        <v>4.6540386272184149</v>
      </c>
      <c r="T58" s="301">
        <f>AVERAGE(T3:T57)</f>
        <v>0.25369848548657326</v>
      </c>
      <c r="U58" s="300">
        <f>SUM(U3:U57)</f>
        <v>68909</v>
      </c>
      <c r="V58" s="300">
        <f>SUM(V3:V57)</f>
        <v>66212</v>
      </c>
      <c r="W58" s="300">
        <f>SUM(W3:W57)</f>
        <v>4942</v>
      </c>
      <c r="X58" s="300">
        <f>SUM(X3:X57)</f>
        <v>110053</v>
      </c>
      <c r="Y58" s="300">
        <f>MEDIAN(Y3:Y57)</f>
        <v>44</v>
      </c>
      <c r="Z58" s="300">
        <f>MEDIAN(Z3:Z57)</f>
        <v>108</v>
      </c>
      <c r="AA58" s="300">
        <f>AVERAGE(AA3:AA57)</f>
        <v>96.921669090909106</v>
      </c>
      <c r="AB58" s="297">
        <f>MEDIAN(AB3:AB57)</f>
        <v>0.45</v>
      </c>
      <c r="AC58" s="300"/>
      <c r="AD58" s="300">
        <f>AVERAGE(AD3:AD57)</f>
        <v>417.15472727272731</v>
      </c>
      <c r="AE58" s="301">
        <f>AVERAGE(AE3:AE57)</f>
        <v>0.17192715380617676</v>
      </c>
      <c r="AF58" s="300">
        <f>AVERAGE(AF3:AF57)</f>
        <v>28464.2</v>
      </c>
      <c r="AG58" s="300">
        <f>AVERAGE(AG3:AG57)</f>
        <v>3.9818181818181819</v>
      </c>
      <c r="AH58" s="300">
        <f>AVERAGE(AH3:AH57)</f>
        <v>18.081818181818182</v>
      </c>
      <c r="AI58" s="300">
        <f>AVERAGE(AI3:AI57)</f>
        <v>67.272727272727266</v>
      </c>
      <c r="AJ58" s="300">
        <f>AVERAGE(AJ3:AJ57)</f>
        <v>4.6066666666666665</v>
      </c>
    </row>
    <row r="59" spans="1:36">
      <c r="J59" s="129"/>
      <c r="K59" s="129"/>
      <c r="L59" s="156"/>
      <c r="M59" s="129"/>
      <c r="N59" s="129"/>
      <c r="O59" s="129"/>
      <c r="P59" s="129"/>
      <c r="Q59" s="129"/>
      <c r="R59" s="156"/>
      <c r="S59" s="129"/>
      <c r="T59" s="129"/>
      <c r="U59" s="129"/>
      <c r="V59" s="156"/>
      <c r="W59" s="302"/>
      <c r="X59" s="156"/>
      <c r="Y59" s="129"/>
      <c r="Z59" s="156"/>
      <c r="AA59" s="129"/>
      <c r="AB59" s="129"/>
      <c r="AC59" s="129"/>
      <c r="AD59" s="129"/>
      <c r="AE59" s="129"/>
      <c r="AF59" s="129"/>
    </row>
  </sheetData>
  <conditionalFormatting sqref="L3:AH57">
    <cfRule type="cellIs" dxfId="53" priority="89" operator="equal">
      <formula>"Maximum überschritten"</formula>
    </cfRule>
    <cfRule type="cellIs" dxfId="52" priority="90" operator="equal">
      <formula>"nicht erreicht"</formula>
    </cfRule>
    <cfRule type="cellIs" dxfId="51" priority="91" operator="equal">
      <formula>"erreicht"</formula>
    </cfRule>
    <cfRule type="cellIs" dxfId="50" priority="92" operator="equal">
      <formula>"maximum dépassé"</formula>
    </cfRule>
    <cfRule type="cellIs" dxfId="49" priority="93" operator="equal">
      <formula>"non atteint"</formula>
    </cfRule>
    <cfRule type="cellIs" dxfId="48" priority="94" operator="equal">
      <formula>"atteint"</formula>
    </cfRule>
  </conditionalFormatting>
  <conditionalFormatting sqref="A3:C57">
    <cfRule type="cellIs" dxfId="47" priority="95" operator="equal">
      <formula>"Maximum überschritten"</formula>
    </cfRule>
    <cfRule type="cellIs" dxfId="46" priority="96" operator="equal">
      <formula>"nicht erreicht"</formula>
    </cfRule>
    <cfRule type="cellIs" dxfId="45" priority="97" operator="equal">
      <formula>"erreicht"</formula>
    </cfRule>
    <cfRule type="cellIs" dxfId="44" priority="98" operator="equal">
      <formula>"maximum dépassé"</formula>
    </cfRule>
    <cfRule type="cellIs" dxfId="43" priority="99" operator="equal">
      <formula>"non atteint"</formula>
    </cfRule>
    <cfRule type="cellIs" dxfId="42" priority="100" operator="equal">
      <formula>"atteint"</formula>
    </cfRule>
  </conditionalFormatting>
  <conditionalFormatting sqref="G3:G57">
    <cfRule type="cellIs" dxfId="41" priority="83" operator="equal">
      <formula>"Maximum überschritten"</formula>
    </cfRule>
    <cfRule type="cellIs" dxfId="40" priority="84" operator="equal">
      <formula>"nicht erreicht"</formula>
    </cfRule>
    <cfRule type="cellIs" dxfId="39" priority="85" operator="equal">
      <formula>"erreicht"</formula>
    </cfRule>
    <cfRule type="cellIs" dxfId="38" priority="86" operator="equal">
      <formula>"maximum dépassé"</formula>
    </cfRule>
    <cfRule type="cellIs" dxfId="37" priority="87" operator="equal">
      <formula>"non atteint"</formula>
    </cfRule>
    <cfRule type="cellIs" dxfId="36" priority="88" operator="equal">
      <formula>"atteint"</formula>
    </cfRule>
  </conditionalFormatting>
  <conditionalFormatting sqref="H3:H57">
    <cfRule type="cellIs" dxfId="35" priority="77" operator="equal">
      <formula>"Maximum überschritten"</formula>
    </cfRule>
    <cfRule type="cellIs" dxfId="34" priority="78" operator="equal">
      <formula>"nicht erreicht"</formula>
    </cfRule>
    <cfRule type="cellIs" dxfId="33" priority="79" operator="equal">
      <formula>"erreicht"</formula>
    </cfRule>
    <cfRule type="cellIs" dxfId="32" priority="80" operator="equal">
      <formula>"maximum dépassé"</formula>
    </cfRule>
    <cfRule type="cellIs" dxfId="31" priority="81" operator="equal">
      <formula>"non atteint"</formula>
    </cfRule>
    <cfRule type="cellIs" dxfId="30" priority="82" operator="equal">
      <formula>"atteint"</formula>
    </cfRule>
  </conditionalFormatting>
  <conditionalFormatting sqref="I3:I57">
    <cfRule type="cellIs" dxfId="29" priority="71" operator="equal">
      <formula>"Maximum überschritten"</formula>
    </cfRule>
    <cfRule type="cellIs" dxfId="28" priority="72" operator="equal">
      <formula>"nicht erreicht"</formula>
    </cfRule>
    <cfRule type="cellIs" dxfId="27" priority="73" operator="equal">
      <formula>"erreicht"</formula>
    </cfRule>
    <cfRule type="cellIs" dxfId="26" priority="74" operator="equal">
      <formula>"maximum dépassé"</formula>
    </cfRule>
    <cfRule type="cellIs" dxfId="25" priority="75" operator="equal">
      <formula>"non atteint"</formula>
    </cfRule>
    <cfRule type="cellIs" dxfId="24" priority="76" operator="equal">
      <formula>"atteint"</formula>
    </cfRule>
  </conditionalFormatting>
  <conditionalFormatting sqref="J3:J57">
    <cfRule type="cellIs" dxfId="23" priority="65" operator="equal">
      <formula>"Maximum überschritten"</formula>
    </cfRule>
    <cfRule type="cellIs" dxfId="22" priority="66" operator="equal">
      <formula>"nicht erreicht"</formula>
    </cfRule>
    <cfRule type="cellIs" dxfId="21" priority="67" operator="equal">
      <formula>"erreicht"</formula>
    </cfRule>
    <cfRule type="cellIs" dxfId="20" priority="68" operator="equal">
      <formula>"maximum dépassé"</formula>
    </cfRule>
    <cfRule type="cellIs" dxfId="19" priority="69" operator="equal">
      <formula>"non atteint"</formula>
    </cfRule>
    <cfRule type="cellIs" dxfId="18" priority="70" operator="equal">
      <formula>"atteint"</formula>
    </cfRule>
  </conditionalFormatting>
  <conditionalFormatting sqref="K3:K57">
    <cfRule type="cellIs" dxfId="17" priority="59" operator="equal">
      <formula>"Maximum überschritten"</formula>
    </cfRule>
    <cfRule type="cellIs" dxfId="16" priority="60" operator="equal">
      <formula>"nicht erreicht"</formula>
    </cfRule>
    <cfRule type="cellIs" dxfId="15" priority="61" operator="equal">
      <formula>"erreicht"</formula>
    </cfRule>
    <cfRule type="cellIs" dxfId="14" priority="62" operator="equal">
      <formula>"maximum dépassé"</formula>
    </cfRule>
    <cfRule type="cellIs" dxfId="13" priority="63" operator="equal">
      <formula>"non atteint"</formula>
    </cfRule>
    <cfRule type="cellIs" dxfId="12" priority="64" operator="equal">
      <formula>"atteint"</formula>
    </cfRule>
  </conditionalFormatting>
  <conditionalFormatting sqref="AI3:AI57">
    <cfRule type="cellIs" dxfId="11" priority="7" operator="equal">
      <formula>"Maximum überschritten"</formula>
    </cfRule>
    <cfRule type="cellIs" dxfId="10" priority="8" operator="equal">
      <formula>"nicht erreicht"</formula>
    </cfRule>
    <cfRule type="cellIs" dxfId="9" priority="9" operator="equal">
      <formula>"erreicht"</formula>
    </cfRule>
    <cfRule type="cellIs" dxfId="8" priority="10" operator="equal">
      <formula>"maximum dépassé"</formula>
    </cfRule>
    <cfRule type="cellIs" dxfId="7" priority="11" operator="equal">
      <formula>"non atteint"</formula>
    </cfRule>
    <cfRule type="cellIs" dxfId="6" priority="12" operator="equal">
      <formula>"atteint"</formula>
    </cfRule>
  </conditionalFormatting>
  <conditionalFormatting sqref="AJ3:AJ57">
    <cfRule type="cellIs" dxfId="5" priority="1" operator="equal">
      <formula>"Maximum überschritten"</formula>
    </cfRule>
    <cfRule type="cellIs" dxfId="4" priority="2" operator="equal">
      <formula>"nicht erreicht"</formula>
    </cfRule>
    <cfRule type="cellIs" dxfId="3" priority="3" operator="equal">
      <formula>"erreicht"</formula>
    </cfRule>
    <cfRule type="cellIs" dxfId="2" priority="4" operator="equal">
      <formula>"maximum dépassé"</formula>
    </cfRule>
    <cfRule type="cellIs" dxfId="1" priority="5" operator="equal">
      <formula>"non atteint"</formula>
    </cfRule>
    <cfRule type="cellIs" dxfId="0" priority="6" operator="equal">
      <formula>"atteint"</formula>
    </cfRule>
  </conditionalFormatting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J51"/>
  <sheetViews>
    <sheetView showGridLines="0" zoomScaleNormal="100" workbookViewId="0">
      <pane ySplit="2" topLeftCell="A3" activePane="bottomLeft" state="frozen"/>
      <selection pane="bottomLeft"/>
    </sheetView>
  </sheetViews>
  <sheetFormatPr defaultColWidth="11.42578125" defaultRowHeight="13.9"/>
  <cols>
    <col min="1" max="1" width="16.42578125" style="1" customWidth="1"/>
    <col min="2" max="2" width="16.42578125" style="1" hidden="1" customWidth="1"/>
    <col min="3" max="3" width="11.42578125" style="1"/>
    <col min="4" max="4" width="14.85546875" style="1" customWidth="1"/>
    <col min="5" max="6" width="10.42578125" style="1" customWidth="1"/>
    <col min="7" max="7" width="11.42578125" style="1"/>
    <col min="8" max="8" width="11.7109375" style="1" customWidth="1"/>
    <col min="9" max="9" width="11.42578125" style="1"/>
    <col min="10" max="10" width="9.42578125" style="1" customWidth="1"/>
    <col min="11" max="11" width="13.7109375" style="1" customWidth="1"/>
    <col min="12" max="12" width="11.42578125" style="1"/>
    <col min="13" max="14" width="8" style="1" customWidth="1"/>
    <col min="15" max="15" width="8.28515625" style="1" customWidth="1"/>
    <col min="16" max="16" width="9" style="1" customWidth="1"/>
    <col min="17" max="17" width="7.42578125" style="1" customWidth="1"/>
    <col min="18" max="18" width="8.85546875" style="1" customWidth="1"/>
    <col min="19" max="19" width="7.42578125" style="1" customWidth="1"/>
    <col min="20" max="20" width="7" style="1" customWidth="1"/>
    <col min="21" max="21" width="9" style="1" customWidth="1"/>
    <col min="22" max="22" width="13.28515625" style="1" customWidth="1"/>
    <col min="23" max="23" width="9.28515625" style="1" customWidth="1"/>
    <col min="24" max="243" width="11.42578125" style="1"/>
    <col min="244" max="244" width="16.42578125" style="1" customWidth="1"/>
    <col min="245" max="245" width="11.5703125" style="1" hidden="1" customWidth="1"/>
    <col min="246" max="246" width="11.42578125" style="1"/>
    <col min="247" max="247" width="14.85546875" style="1" customWidth="1"/>
    <col min="248" max="249" width="10.42578125" style="1" customWidth="1"/>
    <col min="250" max="250" width="11.5703125" style="1" hidden="1" customWidth="1"/>
    <col min="251" max="252" width="10.42578125" style="1" customWidth="1"/>
    <col min="253" max="253" width="11.5703125" style="1" hidden="1" customWidth="1"/>
    <col min="254" max="254" width="8" style="1" customWidth="1"/>
    <col min="255" max="255" width="10.42578125" style="1" customWidth="1"/>
    <col min="256" max="256" width="11.5703125" style="1" hidden="1" customWidth="1"/>
    <col min="257" max="257" width="9" style="1" customWidth="1"/>
    <col min="258" max="258" width="10.42578125" style="1" customWidth="1"/>
    <col min="259" max="259" width="11.5703125" style="1" hidden="1" customWidth="1"/>
    <col min="260" max="260" width="9" style="1" customWidth="1"/>
    <col min="261" max="261" width="10.42578125" style="1" customWidth="1"/>
    <col min="262" max="262" width="11.5703125" style="1" hidden="1" customWidth="1"/>
    <col min="263" max="263" width="13.28515625" style="1" customWidth="1"/>
    <col min="264" max="264" width="10.42578125" style="1" customWidth="1"/>
    <col min="265" max="265" width="11.5703125" style="1" hidden="1" customWidth="1"/>
    <col min="266" max="266" width="10.42578125" style="1" customWidth="1"/>
    <col min="267" max="269" width="11.42578125" style="1"/>
    <col min="270" max="270" width="9.42578125" style="1" customWidth="1"/>
    <col min="271" max="271" width="13.7109375" style="1" customWidth="1"/>
    <col min="272" max="272" width="11.42578125" style="1"/>
    <col min="273" max="273" width="8" style="1" customWidth="1"/>
    <col min="274" max="274" width="8.28515625" style="1" customWidth="1"/>
    <col min="275" max="275" width="7.42578125" style="1" customWidth="1"/>
    <col min="276" max="276" width="8.85546875" style="1" customWidth="1"/>
    <col min="277" max="277" width="7.42578125" style="1" customWidth="1"/>
    <col min="278" max="278" width="7" style="1" customWidth="1"/>
    <col min="279" max="279" width="9.28515625" style="1" customWidth="1"/>
    <col min="280" max="499" width="11.42578125" style="1"/>
    <col min="500" max="500" width="16.42578125" style="1" customWidth="1"/>
    <col min="501" max="501" width="11.5703125" style="1" hidden="1" customWidth="1"/>
    <col min="502" max="502" width="11.42578125" style="1"/>
    <col min="503" max="503" width="14.85546875" style="1" customWidth="1"/>
    <col min="504" max="505" width="10.42578125" style="1" customWidth="1"/>
    <col min="506" max="506" width="11.5703125" style="1" hidden="1" customWidth="1"/>
    <col min="507" max="508" width="10.42578125" style="1" customWidth="1"/>
    <col min="509" max="509" width="11.5703125" style="1" hidden="1" customWidth="1"/>
    <col min="510" max="510" width="8" style="1" customWidth="1"/>
    <col min="511" max="511" width="10.42578125" style="1" customWidth="1"/>
    <col min="512" max="512" width="11.5703125" style="1" hidden="1" customWidth="1"/>
    <col min="513" max="513" width="9" style="1" customWidth="1"/>
    <col min="514" max="514" width="10.42578125" style="1" customWidth="1"/>
    <col min="515" max="515" width="11.5703125" style="1" hidden="1" customWidth="1"/>
    <col min="516" max="516" width="9" style="1" customWidth="1"/>
    <col min="517" max="517" width="10.42578125" style="1" customWidth="1"/>
    <col min="518" max="518" width="11.5703125" style="1" hidden="1" customWidth="1"/>
    <col min="519" max="519" width="13.28515625" style="1" customWidth="1"/>
    <col min="520" max="520" width="10.42578125" style="1" customWidth="1"/>
    <col min="521" max="521" width="11.5703125" style="1" hidden="1" customWidth="1"/>
    <col min="522" max="522" width="10.42578125" style="1" customWidth="1"/>
    <col min="523" max="525" width="11.42578125" style="1"/>
    <col min="526" max="526" width="9.42578125" style="1" customWidth="1"/>
    <col min="527" max="527" width="13.7109375" style="1" customWidth="1"/>
    <col min="528" max="528" width="11.42578125" style="1"/>
    <col min="529" max="529" width="8" style="1" customWidth="1"/>
    <col min="530" max="530" width="8.28515625" style="1" customWidth="1"/>
    <col min="531" max="531" width="7.42578125" style="1" customWidth="1"/>
    <col min="532" max="532" width="8.85546875" style="1" customWidth="1"/>
    <col min="533" max="533" width="7.42578125" style="1" customWidth="1"/>
    <col min="534" max="534" width="7" style="1" customWidth="1"/>
    <col min="535" max="535" width="9.28515625" style="1" customWidth="1"/>
    <col min="536" max="755" width="11.42578125" style="1"/>
    <col min="756" max="756" width="16.42578125" style="1" customWidth="1"/>
    <col min="757" max="757" width="11.5703125" style="1" hidden="1" customWidth="1"/>
    <col min="758" max="758" width="11.42578125" style="1"/>
    <col min="759" max="759" width="14.85546875" style="1" customWidth="1"/>
    <col min="760" max="761" width="10.42578125" style="1" customWidth="1"/>
    <col min="762" max="762" width="11.5703125" style="1" hidden="1" customWidth="1"/>
    <col min="763" max="764" width="10.42578125" style="1" customWidth="1"/>
    <col min="765" max="765" width="11.5703125" style="1" hidden="1" customWidth="1"/>
    <col min="766" max="766" width="8" style="1" customWidth="1"/>
    <col min="767" max="767" width="10.42578125" style="1" customWidth="1"/>
    <col min="768" max="768" width="11.5703125" style="1" hidden="1" customWidth="1"/>
    <col min="769" max="769" width="9" style="1" customWidth="1"/>
    <col min="770" max="770" width="10.42578125" style="1" customWidth="1"/>
    <col min="771" max="771" width="11.5703125" style="1" hidden="1" customWidth="1"/>
    <col min="772" max="772" width="9" style="1" customWidth="1"/>
    <col min="773" max="773" width="10.42578125" style="1" customWidth="1"/>
    <col min="774" max="774" width="11.5703125" style="1" hidden="1" customWidth="1"/>
    <col min="775" max="775" width="13.28515625" style="1" customWidth="1"/>
    <col min="776" max="776" width="10.42578125" style="1" customWidth="1"/>
    <col min="777" max="777" width="11.5703125" style="1" hidden="1" customWidth="1"/>
    <col min="778" max="778" width="10.42578125" style="1" customWidth="1"/>
    <col min="779" max="781" width="11.42578125" style="1"/>
    <col min="782" max="782" width="9.42578125" style="1" customWidth="1"/>
    <col min="783" max="783" width="13.7109375" style="1" customWidth="1"/>
    <col min="784" max="784" width="11.42578125" style="1"/>
    <col min="785" max="785" width="8" style="1" customWidth="1"/>
    <col min="786" max="786" width="8.28515625" style="1" customWidth="1"/>
    <col min="787" max="787" width="7.42578125" style="1" customWidth="1"/>
    <col min="788" max="788" width="8.85546875" style="1" customWidth="1"/>
    <col min="789" max="789" width="7.42578125" style="1" customWidth="1"/>
    <col min="790" max="790" width="7" style="1" customWidth="1"/>
    <col min="791" max="791" width="9.28515625" style="1" customWidth="1"/>
    <col min="792" max="1011" width="11.42578125" style="1"/>
    <col min="1012" max="1012" width="16.42578125" style="1" customWidth="1"/>
    <col min="1013" max="1013" width="11.5703125" style="1" hidden="1" customWidth="1"/>
    <col min="1014" max="1014" width="11.42578125" style="1"/>
    <col min="1015" max="1015" width="14.85546875" style="1" customWidth="1"/>
    <col min="1016" max="1017" width="10.42578125" style="1" customWidth="1"/>
    <col min="1018" max="1018" width="11.5703125" style="1" hidden="1" customWidth="1"/>
    <col min="1019" max="1020" width="10.42578125" style="1" customWidth="1"/>
    <col min="1021" max="1021" width="11.5703125" style="1" hidden="1" customWidth="1"/>
    <col min="1022" max="1022" width="8" style="1" customWidth="1"/>
    <col min="1023" max="1023" width="10.42578125" style="1" customWidth="1"/>
    <col min="1024" max="1024" width="11.5703125" style="1" hidden="1" customWidth="1"/>
  </cols>
  <sheetData>
    <row r="1" spans="1:23" ht="219.2">
      <c r="A1" s="2" t="s">
        <v>0</v>
      </c>
      <c r="B1" s="2" t="s">
        <v>1</v>
      </c>
      <c r="C1" s="2" t="s">
        <v>1</v>
      </c>
      <c r="D1" s="2" t="s">
        <v>2</v>
      </c>
      <c r="E1" s="2" t="s">
        <v>3</v>
      </c>
      <c r="F1" s="2" t="s">
        <v>97</v>
      </c>
      <c r="G1" s="2" t="s">
        <v>4</v>
      </c>
      <c r="H1" s="2" t="s">
        <v>5</v>
      </c>
      <c r="I1" s="2" t="s">
        <v>6</v>
      </c>
      <c r="J1" s="2" t="s">
        <v>7</v>
      </c>
      <c r="K1" s="2" t="s">
        <v>8</v>
      </c>
      <c r="L1" s="2" t="s">
        <v>17</v>
      </c>
      <c r="M1" s="2" t="s">
        <v>10</v>
      </c>
      <c r="N1" s="2" t="s">
        <v>9</v>
      </c>
      <c r="O1" s="2" t="s">
        <v>11</v>
      </c>
      <c r="P1" s="2" t="s">
        <v>12</v>
      </c>
      <c r="Q1" s="2" t="s">
        <v>13</v>
      </c>
      <c r="R1" s="2" t="s">
        <v>14</v>
      </c>
      <c r="S1" s="2" t="s">
        <v>15</v>
      </c>
      <c r="T1" s="2" t="s">
        <v>16</v>
      </c>
      <c r="U1" s="2" t="s">
        <v>18</v>
      </c>
      <c r="V1" s="2" t="s">
        <v>98</v>
      </c>
      <c r="W1" s="2" t="s">
        <v>19</v>
      </c>
    </row>
    <row r="2" spans="1:23" s="11" customFormat="1" ht="84.75" customHeight="1">
      <c r="A2" s="2" t="s">
        <v>20</v>
      </c>
      <c r="B2" s="36"/>
      <c r="C2" s="3" t="s">
        <v>21</v>
      </c>
      <c r="D2" s="3" t="s">
        <v>22</v>
      </c>
      <c r="E2" s="3" t="s">
        <v>23</v>
      </c>
      <c r="F2" s="3" t="s">
        <v>99</v>
      </c>
      <c r="G2" s="4" t="s">
        <v>24</v>
      </c>
      <c r="H2" s="5" t="s">
        <v>25</v>
      </c>
      <c r="I2" s="5" t="s">
        <v>26</v>
      </c>
      <c r="J2" s="5" t="s">
        <v>27</v>
      </c>
      <c r="K2" s="5" t="s">
        <v>28</v>
      </c>
      <c r="L2" s="37" t="s">
        <v>37</v>
      </c>
      <c r="M2" s="38" t="s">
        <v>30</v>
      </c>
      <c r="N2" s="3" t="s">
        <v>29</v>
      </c>
      <c r="O2" s="6" t="s">
        <v>31</v>
      </c>
      <c r="P2" s="7" t="s">
        <v>32</v>
      </c>
      <c r="Q2" s="8" t="s">
        <v>33</v>
      </c>
      <c r="R2" s="5" t="s">
        <v>34</v>
      </c>
      <c r="S2" s="6" t="s">
        <v>35</v>
      </c>
      <c r="T2" s="8" t="s">
        <v>36</v>
      </c>
      <c r="U2" s="10" t="s">
        <v>38</v>
      </c>
      <c r="V2" s="10" t="s">
        <v>100</v>
      </c>
      <c r="W2" s="8" t="s">
        <v>39</v>
      </c>
    </row>
    <row r="3" spans="1:23">
      <c r="A3" s="39" t="s">
        <v>40</v>
      </c>
      <c r="B3" s="39">
        <f>IF(A3="",0,1)</f>
        <v>1</v>
      </c>
      <c r="C3" s="40">
        <v>2620</v>
      </c>
      <c r="D3" s="40">
        <v>266</v>
      </c>
      <c r="E3" s="41">
        <v>20</v>
      </c>
      <c r="F3" s="41">
        <v>3</v>
      </c>
      <c r="G3" s="41">
        <v>4.3606870229007599</v>
      </c>
      <c r="H3" s="42">
        <v>1037</v>
      </c>
      <c r="I3" s="42">
        <v>389</v>
      </c>
      <c r="J3" s="42">
        <v>58</v>
      </c>
      <c r="K3" s="42">
        <v>5800</v>
      </c>
      <c r="L3" s="43">
        <v>3.4074074074074097E-2</v>
      </c>
      <c r="M3" s="44">
        <v>0</v>
      </c>
      <c r="N3" s="45">
        <v>2</v>
      </c>
      <c r="O3" s="46">
        <v>1.2</v>
      </c>
      <c r="P3" s="47">
        <v>0.170886075949367</v>
      </c>
      <c r="Q3" s="42">
        <v>10000</v>
      </c>
      <c r="R3" s="42">
        <v>675</v>
      </c>
      <c r="S3" s="46">
        <v>1.1425000000000001</v>
      </c>
      <c r="T3" s="42">
        <v>11425</v>
      </c>
      <c r="U3" s="48">
        <v>13</v>
      </c>
      <c r="V3" s="49">
        <v>1</v>
      </c>
      <c r="W3" s="50">
        <v>50</v>
      </c>
    </row>
    <row r="4" spans="1:23">
      <c r="A4" s="39" t="s">
        <v>41</v>
      </c>
      <c r="B4" s="39">
        <f>IF(A4="",0,1)</f>
        <v>1</v>
      </c>
      <c r="C4" s="40">
        <v>3734</v>
      </c>
      <c r="D4" s="40">
        <v>383</v>
      </c>
      <c r="E4" s="41">
        <v>20</v>
      </c>
      <c r="F4" s="41">
        <v>4</v>
      </c>
      <c r="G4" s="41">
        <v>8.1218532404927704</v>
      </c>
      <c r="H4" s="42">
        <v>1472</v>
      </c>
      <c r="I4" s="42">
        <v>583</v>
      </c>
      <c r="J4" s="42">
        <v>82</v>
      </c>
      <c r="K4" s="42">
        <v>8127</v>
      </c>
      <c r="L4" s="43">
        <v>4.22960725075529E-2</v>
      </c>
      <c r="M4" s="44">
        <v>0</v>
      </c>
      <c r="N4" s="45">
        <v>1</v>
      </c>
      <c r="O4" s="51">
        <v>1.3</v>
      </c>
      <c r="P4" s="47">
        <v>0.176196376939871</v>
      </c>
      <c r="Q4" s="42">
        <v>13160</v>
      </c>
      <c r="R4" s="42">
        <v>995.33333333333303</v>
      </c>
      <c r="S4" s="51">
        <v>2.3044832826747701</v>
      </c>
      <c r="T4" s="42">
        <v>30327</v>
      </c>
      <c r="U4" s="48">
        <v>61</v>
      </c>
      <c r="V4" s="49">
        <v>3</v>
      </c>
      <c r="W4" s="44">
        <v>60</v>
      </c>
    </row>
    <row r="5" spans="1:23">
      <c r="A5" s="39" t="s">
        <v>42</v>
      </c>
      <c r="B5" s="39">
        <f>IF(A5="",0,1)</f>
        <v>1</v>
      </c>
      <c r="C5" s="40">
        <v>7743</v>
      </c>
      <c r="D5" s="40">
        <v>788</v>
      </c>
      <c r="E5" s="41">
        <v>8</v>
      </c>
      <c r="F5" s="41">
        <v>2</v>
      </c>
      <c r="G5" s="41">
        <v>2.7333075035515901</v>
      </c>
      <c r="H5" s="42">
        <v>3684</v>
      </c>
      <c r="I5" s="42">
        <v>743</v>
      </c>
      <c r="J5" s="42">
        <v>146</v>
      </c>
      <c r="K5" s="42">
        <v>11600</v>
      </c>
      <c r="L5" s="43">
        <v>9.7908745247148293E-2</v>
      </c>
      <c r="M5" s="44">
        <v>0</v>
      </c>
      <c r="N5" s="45">
        <v>1</v>
      </c>
      <c r="O5" s="51">
        <v>1.41</v>
      </c>
      <c r="P5" s="52">
        <v>0.1</v>
      </c>
      <c r="Q5" s="42">
        <v>13242</v>
      </c>
      <c r="R5" s="42">
        <v>1121.0999999999999</v>
      </c>
      <c r="S5" s="51">
        <v>1.59824799879172</v>
      </c>
      <c r="T5" s="42">
        <v>21164</v>
      </c>
      <c r="U5" s="48">
        <v>26</v>
      </c>
      <c r="V5" s="49">
        <v>2</v>
      </c>
      <c r="W5" s="44">
        <v>12</v>
      </c>
    </row>
    <row r="6" spans="1:23">
      <c r="A6" s="39" t="s">
        <v>43</v>
      </c>
      <c r="B6" s="39">
        <f>IF(A6="",0,1)</f>
        <v>1</v>
      </c>
      <c r="C6" s="40">
        <v>12511</v>
      </c>
      <c r="D6" s="40"/>
      <c r="E6" s="41">
        <v>63</v>
      </c>
      <c r="F6" s="41">
        <v>20</v>
      </c>
      <c r="G6" s="41">
        <v>16.701862361122199</v>
      </c>
      <c r="H6" s="42">
        <v>0</v>
      </c>
      <c r="I6" s="42">
        <v>0</v>
      </c>
      <c r="J6" s="42">
        <v>0</v>
      </c>
      <c r="K6" s="42">
        <v>103279</v>
      </c>
      <c r="L6" s="43">
        <v>0.114430869722995</v>
      </c>
      <c r="M6" s="44">
        <v>0</v>
      </c>
      <c r="N6" s="45">
        <v>5</v>
      </c>
      <c r="O6" s="51">
        <v>1.1000000000000001</v>
      </c>
      <c r="P6" s="47">
        <v>0.66086910185703296</v>
      </c>
      <c r="Q6" s="42">
        <v>95914</v>
      </c>
      <c r="R6" s="42">
        <v>8268.1333333333296</v>
      </c>
      <c r="S6" s="51">
        <v>2.1785870675813701</v>
      </c>
      <c r="T6" s="42">
        <v>208957</v>
      </c>
      <c r="U6" s="48">
        <v>60</v>
      </c>
      <c r="V6" s="49">
        <v>4</v>
      </c>
      <c r="W6" s="44">
        <v>154</v>
      </c>
    </row>
    <row r="7" spans="1:23" s="59" customFormat="1" ht="24">
      <c r="A7" s="53" t="s">
        <v>47</v>
      </c>
      <c r="B7" s="53">
        <f>IF(A7="",0,1)</f>
        <v>1</v>
      </c>
      <c r="C7" s="54" t="s">
        <v>101</v>
      </c>
      <c r="D7" s="55">
        <v>246</v>
      </c>
      <c r="E7" s="56">
        <v>25</v>
      </c>
      <c r="F7" s="56">
        <v>4</v>
      </c>
      <c r="G7" s="41">
        <v>8.7125373134328399</v>
      </c>
      <c r="H7" s="42">
        <v>2451</v>
      </c>
      <c r="I7" s="42">
        <v>594</v>
      </c>
      <c r="J7" s="42">
        <v>93</v>
      </c>
      <c r="K7" s="42">
        <v>6759</v>
      </c>
      <c r="L7" s="43">
        <v>0.30628272251308902</v>
      </c>
      <c r="M7" s="44">
        <v>0</v>
      </c>
      <c r="N7" s="57">
        <v>4</v>
      </c>
      <c r="O7" s="51">
        <v>1.18</v>
      </c>
      <c r="P7" s="58">
        <v>0.34213245997088798</v>
      </c>
      <c r="Q7" s="42">
        <v>17803</v>
      </c>
      <c r="R7" s="42">
        <v>1566.9666666666701</v>
      </c>
      <c r="S7" s="51">
        <v>1.6394427905409199</v>
      </c>
      <c r="T7" s="42">
        <v>29187</v>
      </c>
      <c r="U7" s="48">
        <v>87</v>
      </c>
      <c r="V7" s="49">
        <v>5</v>
      </c>
      <c r="W7" s="44">
        <v>89</v>
      </c>
    </row>
    <row r="8" spans="1:23">
      <c r="A8" s="39" t="s">
        <v>48</v>
      </c>
      <c r="B8" s="39">
        <f>IF(A8="",0,1)</f>
        <v>1</v>
      </c>
      <c r="C8" s="40">
        <v>3283</v>
      </c>
      <c r="D8" s="40">
        <v>255</v>
      </c>
      <c r="E8" s="41">
        <v>14</v>
      </c>
      <c r="F8" s="41">
        <v>0</v>
      </c>
      <c r="G8" s="41">
        <v>8.82059092293634</v>
      </c>
      <c r="H8" s="42">
        <v>895</v>
      </c>
      <c r="I8" s="42">
        <v>657</v>
      </c>
      <c r="J8" s="42">
        <v>61</v>
      </c>
      <c r="K8" s="42">
        <v>7500</v>
      </c>
      <c r="L8" s="43">
        <v>0</v>
      </c>
      <c r="M8" s="44">
        <v>0</v>
      </c>
      <c r="N8" s="45">
        <v>3</v>
      </c>
      <c r="O8" s="51">
        <v>1.43</v>
      </c>
      <c r="P8" s="47">
        <v>0.160816147433085</v>
      </c>
      <c r="Q8" s="42">
        <v>10893</v>
      </c>
      <c r="R8" s="42">
        <v>733</v>
      </c>
      <c r="S8" s="51">
        <v>2.6584044799412498</v>
      </c>
      <c r="T8" s="42">
        <v>28958</v>
      </c>
      <c r="U8" s="48">
        <v>52</v>
      </c>
      <c r="V8" s="49">
        <v>1</v>
      </c>
      <c r="W8" s="44">
        <v>86</v>
      </c>
    </row>
    <row r="9" spans="1:23">
      <c r="A9" s="39" t="s">
        <v>49</v>
      </c>
      <c r="B9" s="39">
        <f>IF(A9="",0,1)</f>
        <v>1</v>
      </c>
      <c r="C9" s="40">
        <v>1272</v>
      </c>
      <c r="D9" s="40">
        <v>82</v>
      </c>
      <c r="E9" s="41">
        <v>9</v>
      </c>
      <c r="F9" s="41">
        <v>0</v>
      </c>
      <c r="G9" s="41">
        <v>4.07704402515723</v>
      </c>
      <c r="H9" s="42">
        <v>335</v>
      </c>
      <c r="I9" s="42">
        <v>210</v>
      </c>
      <c r="J9" s="42">
        <v>41</v>
      </c>
      <c r="K9" s="42">
        <v>2300</v>
      </c>
      <c r="L9" s="43">
        <v>0.65454545454545499</v>
      </c>
      <c r="M9" s="44">
        <v>0</v>
      </c>
      <c r="N9" s="45">
        <v>0</v>
      </c>
      <c r="O9" s="51">
        <v>1.1299999999999999</v>
      </c>
      <c r="P9" s="47">
        <v>0.154</v>
      </c>
      <c r="Q9" s="42">
        <v>5500</v>
      </c>
      <c r="R9" s="42">
        <v>385</v>
      </c>
      <c r="S9" s="51">
        <v>0.94290909090909103</v>
      </c>
      <c r="T9" s="42">
        <v>5186</v>
      </c>
      <c r="U9" s="48">
        <v>16</v>
      </c>
      <c r="V9" s="49">
        <v>1</v>
      </c>
      <c r="W9" s="44">
        <v>6</v>
      </c>
    </row>
    <row r="10" spans="1:23" ht="15.75" customHeight="1">
      <c r="A10" s="39" t="s">
        <v>50</v>
      </c>
      <c r="B10" s="39">
        <f>IF(A10="",0,1)</f>
        <v>1</v>
      </c>
      <c r="C10" s="40">
        <v>1526</v>
      </c>
      <c r="D10" s="40">
        <v>148</v>
      </c>
      <c r="E10" s="41">
        <v>0</v>
      </c>
      <c r="F10" s="41">
        <v>0</v>
      </c>
      <c r="G10" s="41">
        <v>5.9049803407601598</v>
      </c>
      <c r="H10" s="42">
        <v>612</v>
      </c>
      <c r="I10" s="42">
        <v>237</v>
      </c>
      <c r="J10" s="42">
        <v>27</v>
      </c>
      <c r="K10" s="42">
        <v>2150</v>
      </c>
      <c r="L10" s="43">
        <v>0.226962457337884</v>
      </c>
      <c r="M10" s="50">
        <v>0</v>
      </c>
      <c r="N10" s="45">
        <v>1</v>
      </c>
      <c r="O10" s="51">
        <v>2.29</v>
      </c>
      <c r="P10" s="47">
        <v>0.2344</v>
      </c>
      <c r="Q10" s="42">
        <v>6874</v>
      </c>
      <c r="R10" s="42">
        <v>586</v>
      </c>
      <c r="S10" s="51">
        <v>1.3108815827756799</v>
      </c>
      <c r="T10" s="44">
        <v>9011</v>
      </c>
      <c r="U10" s="48">
        <v>22</v>
      </c>
      <c r="V10" s="49">
        <v>1</v>
      </c>
      <c r="W10" s="44">
        <v>47</v>
      </c>
    </row>
    <row r="11" spans="1:23">
      <c r="A11" s="39" t="s">
        <v>51</v>
      </c>
      <c r="B11" s="39">
        <f>IF(A11="",0,1)</f>
        <v>1</v>
      </c>
      <c r="C11" s="40">
        <v>8010</v>
      </c>
      <c r="D11" s="40">
        <v>1158</v>
      </c>
      <c r="E11" s="41">
        <v>18</v>
      </c>
      <c r="F11" s="41">
        <v>4</v>
      </c>
      <c r="G11" s="41">
        <v>5.0177278401997496</v>
      </c>
      <c r="H11" s="42">
        <v>2765</v>
      </c>
      <c r="I11" s="42">
        <v>1346</v>
      </c>
      <c r="J11" s="42">
        <v>105</v>
      </c>
      <c r="K11" s="42">
        <v>22210</v>
      </c>
      <c r="L11" s="43">
        <v>0</v>
      </c>
      <c r="M11" s="44">
        <v>0</v>
      </c>
      <c r="N11" s="45">
        <v>1</v>
      </c>
      <c r="O11" s="46">
        <v>0</v>
      </c>
      <c r="P11" s="47">
        <v>0.19775603864734301</v>
      </c>
      <c r="Q11" s="42">
        <v>21552</v>
      </c>
      <c r="R11" s="42">
        <v>2729.0333333333301</v>
      </c>
      <c r="S11" s="51">
        <v>1.8648849294729</v>
      </c>
      <c r="T11" s="42">
        <v>40192</v>
      </c>
      <c r="U11" s="48">
        <v>42</v>
      </c>
      <c r="V11" s="49">
        <v>1</v>
      </c>
      <c r="W11" s="44">
        <v>42</v>
      </c>
    </row>
    <row r="12" spans="1:23" ht="24">
      <c r="A12" s="39" t="s">
        <v>102</v>
      </c>
      <c r="B12" s="39">
        <f>IF(A12="",0,1)</f>
        <v>1</v>
      </c>
      <c r="C12" s="40">
        <v>14890</v>
      </c>
      <c r="D12" s="40">
        <v>0</v>
      </c>
      <c r="E12" s="41">
        <v>57</v>
      </c>
      <c r="F12" s="41">
        <v>5</v>
      </c>
      <c r="G12" s="41">
        <v>3.4519140362659502</v>
      </c>
      <c r="H12" s="42">
        <v>4314</v>
      </c>
      <c r="I12" s="42">
        <v>1402</v>
      </c>
      <c r="J12" s="42">
        <v>273</v>
      </c>
      <c r="K12" s="42">
        <v>63144</v>
      </c>
      <c r="L12" s="43">
        <v>0.18277945619335301</v>
      </c>
      <c r="M12" s="44">
        <v>0</v>
      </c>
      <c r="N12" s="45">
        <v>2</v>
      </c>
      <c r="O12" s="46">
        <v>0</v>
      </c>
      <c r="P12" s="47">
        <v>0.18807924781732699</v>
      </c>
      <c r="Q12" s="42">
        <v>30663</v>
      </c>
      <c r="R12" s="42">
        <v>2800.5</v>
      </c>
      <c r="S12" s="51">
        <v>1.67625476959202</v>
      </c>
      <c r="T12" s="42">
        <v>51399</v>
      </c>
      <c r="U12" s="48">
        <v>26</v>
      </c>
      <c r="V12" s="49">
        <v>4</v>
      </c>
      <c r="W12" s="44">
        <v>17</v>
      </c>
    </row>
    <row r="13" spans="1:23" ht="24">
      <c r="A13" s="39" t="s">
        <v>103</v>
      </c>
      <c r="B13" s="39">
        <f>IF(A13="",0,1)</f>
        <v>1</v>
      </c>
      <c r="C13" s="40"/>
      <c r="D13" s="40">
        <v>622</v>
      </c>
      <c r="E13" s="41">
        <v>5</v>
      </c>
      <c r="F13" s="41">
        <v>5</v>
      </c>
      <c r="G13" s="41">
        <v>13.106109324758799</v>
      </c>
      <c r="H13" s="42">
        <v>622</v>
      </c>
      <c r="I13" s="42">
        <v>453</v>
      </c>
      <c r="J13" s="42">
        <v>123</v>
      </c>
      <c r="K13" s="42">
        <v>18500</v>
      </c>
      <c r="L13" s="43">
        <v>5.21512385919166E-3</v>
      </c>
      <c r="M13" s="44">
        <v>0</v>
      </c>
      <c r="N13" s="45">
        <v>1</v>
      </c>
      <c r="O13" s="51">
        <v>1.5</v>
      </c>
      <c r="P13" s="47">
        <v>0.24769560557341899</v>
      </c>
      <c r="Q13" s="42">
        <v>7928</v>
      </c>
      <c r="R13" s="42">
        <v>770.33333333333303</v>
      </c>
      <c r="S13" s="51">
        <v>1.02825428859738</v>
      </c>
      <c r="T13" s="42">
        <v>8152</v>
      </c>
      <c r="U13" s="48">
        <v>31</v>
      </c>
      <c r="V13" s="49">
        <v>2</v>
      </c>
      <c r="W13" s="44">
        <v>10</v>
      </c>
    </row>
    <row r="14" spans="1:23">
      <c r="A14" s="39" t="s">
        <v>53</v>
      </c>
      <c r="B14" s="39">
        <f>IF(A14="",0,1)</f>
        <v>1</v>
      </c>
      <c r="C14" s="40">
        <v>2759</v>
      </c>
      <c r="D14" s="40">
        <v>197</v>
      </c>
      <c r="E14" s="41">
        <v>10</v>
      </c>
      <c r="F14" s="41">
        <v>0</v>
      </c>
      <c r="G14" s="41">
        <v>0.84523378035520103</v>
      </c>
      <c r="H14" s="42" t="s">
        <v>54</v>
      </c>
      <c r="I14" s="42" t="s">
        <v>54</v>
      </c>
      <c r="J14" s="42" t="s">
        <v>54</v>
      </c>
      <c r="K14" s="42" t="s">
        <v>54</v>
      </c>
      <c r="L14" s="43">
        <v>0.35595105672970001</v>
      </c>
      <c r="M14" s="44">
        <v>0</v>
      </c>
      <c r="N14" s="45">
        <v>1</v>
      </c>
      <c r="O14" s="46">
        <v>0</v>
      </c>
      <c r="P14" s="47">
        <v>0.24011752136752099</v>
      </c>
      <c r="Q14" s="42">
        <v>4079</v>
      </c>
      <c r="R14" s="42">
        <v>899</v>
      </c>
      <c r="S14" s="46">
        <v>0.57170875214513395</v>
      </c>
      <c r="T14" s="60">
        <v>2332</v>
      </c>
      <c r="U14" s="48">
        <v>8</v>
      </c>
      <c r="V14" s="49">
        <v>1</v>
      </c>
      <c r="W14" s="50">
        <v>2</v>
      </c>
    </row>
    <row r="15" spans="1:23">
      <c r="A15" s="39" t="s">
        <v>55</v>
      </c>
      <c r="B15" s="39">
        <f>IF(A15="",0,1)</f>
        <v>1</v>
      </c>
      <c r="C15" s="40">
        <v>2976</v>
      </c>
      <c r="D15" s="40">
        <v>280</v>
      </c>
      <c r="E15" s="41">
        <v>20</v>
      </c>
      <c r="F15" s="41">
        <v>6</v>
      </c>
      <c r="G15" s="41">
        <v>9.5376344086021501</v>
      </c>
      <c r="H15" s="42">
        <v>1336</v>
      </c>
      <c r="I15" s="42">
        <v>517</v>
      </c>
      <c r="J15" s="42">
        <v>59</v>
      </c>
      <c r="K15" s="42">
        <v>6049</v>
      </c>
      <c r="L15" s="43">
        <v>0.32784958871915398</v>
      </c>
      <c r="M15" s="44">
        <v>0</v>
      </c>
      <c r="N15" s="45">
        <v>1</v>
      </c>
      <c r="O15" s="51">
        <v>1.08</v>
      </c>
      <c r="P15" s="47">
        <v>0.19811090798293701</v>
      </c>
      <c r="Q15" s="42">
        <v>13299</v>
      </c>
      <c r="R15" s="42">
        <v>866.93333333333305</v>
      </c>
      <c r="S15" s="51">
        <v>2.13429581171517</v>
      </c>
      <c r="T15" s="42">
        <v>28384</v>
      </c>
      <c r="U15" s="48">
        <v>29</v>
      </c>
      <c r="V15" s="49">
        <v>5</v>
      </c>
      <c r="W15" s="44">
        <v>64</v>
      </c>
    </row>
    <row r="16" spans="1:23">
      <c r="A16" s="39" t="s">
        <v>56</v>
      </c>
      <c r="B16" s="39">
        <f>IF(A16="",0,1)</f>
        <v>1</v>
      </c>
      <c r="C16" s="40">
        <v>2253</v>
      </c>
      <c r="D16" s="40">
        <v>552</v>
      </c>
      <c r="E16" s="41">
        <v>7.75</v>
      </c>
      <c r="F16" s="41">
        <v>0</v>
      </c>
      <c r="G16" s="41">
        <v>2.5721260541500199</v>
      </c>
      <c r="H16" s="42">
        <v>1053</v>
      </c>
      <c r="I16" s="42">
        <v>269</v>
      </c>
      <c r="J16" s="42">
        <v>62</v>
      </c>
      <c r="K16" s="21"/>
      <c r="L16" s="43">
        <v>0</v>
      </c>
      <c r="M16" s="44">
        <v>0</v>
      </c>
      <c r="N16" s="45">
        <v>1</v>
      </c>
      <c r="O16" s="46">
        <v>1.2</v>
      </c>
      <c r="P16" s="47">
        <v>7.1387725247689299E-2</v>
      </c>
      <c r="Q16" s="42">
        <v>8276</v>
      </c>
      <c r="R16" s="42">
        <v>357.86666666666702</v>
      </c>
      <c r="S16" s="51">
        <v>0.70021749637506003</v>
      </c>
      <c r="T16" s="42">
        <v>5795</v>
      </c>
      <c r="U16" s="48">
        <v>53</v>
      </c>
      <c r="V16" s="49">
        <v>1</v>
      </c>
      <c r="W16" s="44">
        <v>46</v>
      </c>
    </row>
    <row r="17" spans="1:23">
      <c r="A17" s="39" t="s">
        <v>57</v>
      </c>
      <c r="B17" s="39">
        <f>IF(A17="",0,1)</f>
        <v>1</v>
      </c>
      <c r="C17" s="40">
        <v>1401</v>
      </c>
      <c r="D17" s="40">
        <v>60</v>
      </c>
      <c r="E17" s="41">
        <v>12.5</v>
      </c>
      <c r="F17" s="41">
        <v>1</v>
      </c>
      <c r="G17" s="41">
        <v>3.57173447537473</v>
      </c>
      <c r="H17" s="42">
        <v>323</v>
      </c>
      <c r="I17" s="42">
        <v>196</v>
      </c>
      <c r="J17" s="42">
        <v>30</v>
      </c>
      <c r="K17" s="42">
        <v>2157</v>
      </c>
      <c r="L17" s="43">
        <v>0.35737704918032798</v>
      </c>
      <c r="M17" s="44">
        <v>0</v>
      </c>
      <c r="N17" s="45">
        <v>3</v>
      </c>
      <c r="O17" s="51">
        <v>1.41</v>
      </c>
      <c r="P17" s="47">
        <v>0.122</v>
      </c>
      <c r="Q17" s="42">
        <v>5540</v>
      </c>
      <c r="R17" s="42">
        <v>305</v>
      </c>
      <c r="S17" s="51">
        <v>0.90324909747292403</v>
      </c>
      <c r="T17" s="42">
        <v>5004</v>
      </c>
      <c r="U17" s="48">
        <v>27</v>
      </c>
      <c r="V17" s="49">
        <v>1</v>
      </c>
      <c r="W17" s="44">
        <v>10</v>
      </c>
    </row>
    <row r="18" spans="1:23">
      <c r="A18" s="39" t="s">
        <v>58</v>
      </c>
      <c r="B18" s="39">
        <f>IF(A18="",0,1)</f>
        <v>1</v>
      </c>
      <c r="C18" s="40">
        <v>2996</v>
      </c>
      <c r="D18" s="40">
        <v>213</v>
      </c>
      <c r="E18" s="41">
        <v>16</v>
      </c>
      <c r="F18" s="41">
        <v>3</v>
      </c>
      <c r="G18" s="41">
        <v>6.4359145527369801</v>
      </c>
      <c r="H18" s="42">
        <v>1279</v>
      </c>
      <c r="I18" s="42">
        <v>496</v>
      </c>
      <c r="J18" s="42">
        <v>80</v>
      </c>
      <c r="K18" s="42">
        <v>11350</v>
      </c>
      <c r="L18" s="43">
        <v>0.400494437577256</v>
      </c>
      <c r="M18" s="44">
        <v>0</v>
      </c>
      <c r="N18" s="45">
        <v>1</v>
      </c>
      <c r="O18" s="46">
        <v>1.3</v>
      </c>
      <c r="P18" s="47">
        <v>0.199212016744644</v>
      </c>
      <c r="Q18" s="42">
        <v>8641</v>
      </c>
      <c r="R18" s="42">
        <v>809</v>
      </c>
      <c r="S18" s="46">
        <v>2.2314546927438998</v>
      </c>
      <c r="T18" s="60">
        <v>19282</v>
      </c>
      <c r="U18" s="48">
        <v>37</v>
      </c>
      <c r="V18" s="49">
        <v>1</v>
      </c>
      <c r="W18" s="50">
        <v>18</v>
      </c>
    </row>
    <row r="19" spans="1:23">
      <c r="A19" s="39" t="s">
        <v>59</v>
      </c>
      <c r="B19" s="39">
        <f>IF(A19="",0,1)</f>
        <v>1</v>
      </c>
      <c r="C19" s="40">
        <v>2331</v>
      </c>
      <c r="D19" s="40">
        <v>190</v>
      </c>
      <c r="E19" s="41">
        <v>0</v>
      </c>
      <c r="F19" s="41">
        <v>0</v>
      </c>
      <c r="G19" s="41">
        <v>5.4924924924924898</v>
      </c>
      <c r="H19" s="42">
        <v>772</v>
      </c>
      <c r="I19" s="42">
        <v>335</v>
      </c>
      <c r="J19" s="42">
        <v>44</v>
      </c>
      <c r="K19" s="42">
        <v>5000</v>
      </c>
      <c r="L19" s="43">
        <v>0.70736434108527102</v>
      </c>
      <c r="M19" s="44">
        <v>2</v>
      </c>
      <c r="N19" s="45">
        <v>0</v>
      </c>
      <c r="O19" s="46">
        <v>1.21</v>
      </c>
      <c r="P19" s="47">
        <v>0.15726912526668699</v>
      </c>
      <c r="Q19" s="42">
        <v>8702</v>
      </c>
      <c r="R19" s="42">
        <v>516</v>
      </c>
      <c r="S19" s="46">
        <v>1.4712709721902999</v>
      </c>
      <c r="T19" s="60">
        <v>12803</v>
      </c>
      <c r="U19" s="48">
        <v>3</v>
      </c>
      <c r="V19" s="49">
        <v>0</v>
      </c>
      <c r="W19" s="50">
        <v>5</v>
      </c>
    </row>
    <row r="20" spans="1:23">
      <c r="A20" s="39" t="s">
        <v>104</v>
      </c>
      <c r="B20" s="39">
        <f>IF(A20="",0,1)</f>
        <v>1</v>
      </c>
      <c r="C20" s="40">
        <v>1659</v>
      </c>
      <c r="D20" s="40">
        <v>138</v>
      </c>
      <c r="E20" s="41">
        <v>0</v>
      </c>
      <c r="F20" s="14"/>
      <c r="G20" s="41">
        <v>2.8848704038577502</v>
      </c>
      <c r="H20" s="42">
        <v>191</v>
      </c>
      <c r="I20" s="42">
        <v>191</v>
      </c>
      <c r="J20" s="42">
        <v>29</v>
      </c>
      <c r="K20" s="42">
        <v>2800</v>
      </c>
      <c r="L20" s="17"/>
      <c r="M20" s="44">
        <v>0</v>
      </c>
      <c r="N20" s="45">
        <v>0</v>
      </c>
      <c r="O20" s="51">
        <v>0.9</v>
      </c>
      <c r="P20" s="47">
        <v>0.136866666666667</v>
      </c>
      <c r="Q20" s="42">
        <v>5313</v>
      </c>
      <c r="R20" s="42">
        <v>342.16666666666703</v>
      </c>
      <c r="S20" s="51">
        <v>0.90080933559194398</v>
      </c>
      <c r="T20" s="44">
        <v>4786</v>
      </c>
      <c r="U20" s="48">
        <v>8</v>
      </c>
      <c r="V20" s="61"/>
      <c r="W20" s="44">
        <v>7</v>
      </c>
    </row>
    <row r="21" spans="1:23">
      <c r="A21" s="39" t="s">
        <v>62</v>
      </c>
      <c r="B21" s="39">
        <f>IF(A21="",0,1)</f>
        <v>1</v>
      </c>
      <c r="C21" s="40">
        <v>16880</v>
      </c>
      <c r="D21" s="40">
        <v>1870</v>
      </c>
      <c r="E21" s="41">
        <v>20</v>
      </c>
      <c r="F21" s="41">
        <v>13</v>
      </c>
      <c r="G21" s="41">
        <v>5.4332938388625598</v>
      </c>
      <c r="H21" s="42">
        <v>6191</v>
      </c>
      <c r="I21" s="42">
        <v>1942</v>
      </c>
      <c r="J21" s="42">
        <v>456</v>
      </c>
      <c r="K21" s="42">
        <v>33750</v>
      </c>
      <c r="L21" s="43">
        <v>0</v>
      </c>
      <c r="M21" s="44">
        <v>0</v>
      </c>
      <c r="N21" s="45">
        <v>2</v>
      </c>
      <c r="O21" s="51">
        <v>1.28</v>
      </c>
      <c r="P21" s="47">
        <v>0.15016393442622999</v>
      </c>
      <c r="Q21" s="42">
        <v>43132</v>
      </c>
      <c r="R21" s="42">
        <v>3938.8</v>
      </c>
      <c r="S21" s="51">
        <v>2.12635630158583</v>
      </c>
      <c r="T21" s="42">
        <v>91714</v>
      </c>
      <c r="U21" s="48">
        <v>44</v>
      </c>
      <c r="V21" s="49">
        <v>1</v>
      </c>
      <c r="W21" s="44">
        <v>34</v>
      </c>
    </row>
    <row r="22" spans="1:23">
      <c r="A22" s="39" t="s">
        <v>63</v>
      </c>
      <c r="B22" s="39">
        <f>IF(A22="",0,1)</f>
        <v>1</v>
      </c>
      <c r="C22" s="40">
        <v>679</v>
      </c>
      <c r="D22" s="40">
        <v>140</v>
      </c>
      <c r="E22" s="41">
        <v>5</v>
      </c>
      <c r="F22" s="41">
        <v>1</v>
      </c>
      <c r="G22" s="41">
        <v>5.3976435935198799</v>
      </c>
      <c r="H22" s="42">
        <v>391</v>
      </c>
      <c r="I22" s="42">
        <v>161</v>
      </c>
      <c r="J22" s="42">
        <v>49</v>
      </c>
      <c r="K22" s="42">
        <v>7470</v>
      </c>
      <c r="L22" s="43">
        <v>0.20023148148148101</v>
      </c>
      <c r="M22" s="44">
        <v>0</v>
      </c>
      <c r="N22" s="45">
        <v>2</v>
      </c>
      <c r="O22" s="46">
        <v>1</v>
      </c>
      <c r="P22" s="47">
        <v>0.34560000000000002</v>
      </c>
      <c r="Q22" s="42">
        <v>4037</v>
      </c>
      <c r="R22" s="42">
        <v>864</v>
      </c>
      <c r="S22" s="46">
        <v>0.90785236561803295</v>
      </c>
      <c r="T22" s="60">
        <v>3665</v>
      </c>
      <c r="U22" s="48">
        <v>14</v>
      </c>
      <c r="V22" s="48">
        <v>0</v>
      </c>
      <c r="W22" s="50">
        <v>6</v>
      </c>
    </row>
    <row r="23" spans="1:23">
      <c r="A23" s="39" t="s">
        <v>65</v>
      </c>
      <c r="B23" s="39">
        <f>IF(A23="",0,1)</f>
        <v>1</v>
      </c>
      <c r="C23" s="40">
        <v>17589</v>
      </c>
      <c r="D23" s="40"/>
      <c r="E23" s="41">
        <v>52</v>
      </c>
      <c r="F23" s="41">
        <v>16</v>
      </c>
      <c r="G23" s="41">
        <v>8.8530331457160703</v>
      </c>
      <c r="H23" s="42">
        <v>0</v>
      </c>
      <c r="I23" s="42">
        <v>0</v>
      </c>
      <c r="J23" s="42">
        <v>690</v>
      </c>
      <c r="K23" s="42">
        <v>111058</v>
      </c>
      <c r="L23" s="43">
        <v>0</v>
      </c>
      <c r="M23" s="44">
        <v>0</v>
      </c>
      <c r="N23" s="45">
        <v>1</v>
      </c>
      <c r="O23" s="46">
        <v>1.08</v>
      </c>
      <c r="P23" s="47">
        <v>0.30882938200011401</v>
      </c>
      <c r="Q23" s="42">
        <v>74696</v>
      </c>
      <c r="R23" s="42">
        <v>5432</v>
      </c>
      <c r="S23" s="46">
        <v>2.0846631680411298</v>
      </c>
      <c r="T23" s="60">
        <v>155716</v>
      </c>
      <c r="U23" s="48">
        <v>42</v>
      </c>
      <c r="V23" s="49">
        <v>0</v>
      </c>
      <c r="W23" s="50">
        <v>9</v>
      </c>
    </row>
    <row r="24" spans="1:23">
      <c r="A24" s="39" t="s">
        <v>66</v>
      </c>
      <c r="B24" s="39">
        <f>IF(A24="",0,1)</f>
        <v>1</v>
      </c>
      <c r="C24" s="40">
        <v>8335</v>
      </c>
      <c r="D24" s="40">
        <v>1320</v>
      </c>
      <c r="E24" s="41">
        <v>30</v>
      </c>
      <c r="F24" s="41">
        <v>8</v>
      </c>
      <c r="G24" s="41">
        <v>10.5866826634673</v>
      </c>
      <c r="H24" s="42">
        <v>50677</v>
      </c>
      <c r="I24" s="42">
        <v>23523</v>
      </c>
      <c r="J24" s="42">
        <v>428</v>
      </c>
      <c r="K24" s="42">
        <v>76207</v>
      </c>
      <c r="L24" s="43">
        <v>0.48716584652214401</v>
      </c>
      <c r="M24" s="44">
        <v>0</v>
      </c>
      <c r="N24" s="45">
        <v>3</v>
      </c>
      <c r="O24" s="46">
        <v>1.05</v>
      </c>
      <c r="P24" s="47">
        <v>0.51366700145073096</v>
      </c>
      <c r="Q24" s="42">
        <v>84921</v>
      </c>
      <c r="R24" s="42">
        <v>7671.6166666666704</v>
      </c>
      <c r="S24" s="46">
        <v>1.0390833833798501</v>
      </c>
      <c r="T24" s="60">
        <v>88240</v>
      </c>
      <c r="U24" s="48">
        <v>49</v>
      </c>
      <c r="V24" s="49">
        <v>2</v>
      </c>
      <c r="W24" s="50">
        <v>27</v>
      </c>
    </row>
    <row r="25" spans="1:23">
      <c r="A25" s="39" t="s">
        <v>67</v>
      </c>
      <c r="B25" s="39">
        <f>IF(A25="",0,1)</f>
        <v>1</v>
      </c>
      <c r="C25" s="40">
        <v>9480</v>
      </c>
      <c r="D25" s="40"/>
      <c r="E25" s="41">
        <v>11.5</v>
      </c>
      <c r="F25" s="41">
        <v>3</v>
      </c>
      <c r="G25" s="41">
        <v>4.0373417721519003</v>
      </c>
      <c r="H25" s="42" t="s">
        <v>105</v>
      </c>
      <c r="I25" s="42" t="s">
        <v>105</v>
      </c>
      <c r="J25" s="42">
        <v>169</v>
      </c>
      <c r="K25" s="42">
        <v>37500</v>
      </c>
      <c r="L25" s="17"/>
      <c r="M25" s="44">
        <v>0</v>
      </c>
      <c r="N25" s="45">
        <v>3</v>
      </c>
      <c r="O25" s="46">
        <v>1.2</v>
      </c>
      <c r="P25" s="47">
        <v>0.16318565400843901</v>
      </c>
      <c r="Q25" s="42">
        <v>19492</v>
      </c>
      <c r="R25" s="42">
        <v>1547</v>
      </c>
      <c r="S25" s="46">
        <v>1.9635747999179201</v>
      </c>
      <c r="T25" s="60">
        <v>38274</v>
      </c>
      <c r="U25" s="48">
        <v>14</v>
      </c>
      <c r="V25" s="49">
        <v>2</v>
      </c>
      <c r="W25" s="50">
        <v>26</v>
      </c>
    </row>
    <row r="26" spans="1:23">
      <c r="A26" s="39" t="s">
        <v>71</v>
      </c>
      <c r="B26" s="39">
        <f>IF(A26="",0,1)</f>
        <v>1</v>
      </c>
      <c r="C26" s="40">
        <v>6044</v>
      </c>
      <c r="D26" s="40">
        <v>609</v>
      </c>
      <c r="E26" s="41">
        <v>21</v>
      </c>
      <c r="F26" s="41">
        <v>2</v>
      </c>
      <c r="G26" s="41">
        <v>3.4273659827928502</v>
      </c>
      <c r="H26" s="42">
        <v>1308</v>
      </c>
      <c r="I26" s="42">
        <v>654</v>
      </c>
      <c r="J26" s="42">
        <v>104</v>
      </c>
      <c r="K26" s="42">
        <v>14875</v>
      </c>
      <c r="L26" s="43">
        <v>0.260659694288013</v>
      </c>
      <c r="M26" s="44">
        <v>0</v>
      </c>
      <c r="N26" s="45">
        <v>1</v>
      </c>
      <c r="O26" s="51">
        <v>1.21</v>
      </c>
      <c r="P26" s="47">
        <v>0.27351743866211897</v>
      </c>
      <c r="Q26" s="42">
        <v>11205</v>
      </c>
      <c r="R26" s="42">
        <v>2486</v>
      </c>
      <c r="S26" s="51">
        <v>1.8487282463186101</v>
      </c>
      <c r="T26" s="42">
        <v>20715</v>
      </c>
      <c r="U26" s="48">
        <v>21</v>
      </c>
      <c r="V26" s="49">
        <v>1</v>
      </c>
      <c r="W26" s="44">
        <v>25</v>
      </c>
    </row>
    <row r="27" spans="1:23">
      <c r="A27" s="39" t="s">
        <v>72</v>
      </c>
      <c r="B27" s="39">
        <f>IF(A27="",0,1)</f>
        <v>1</v>
      </c>
      <c r="C27" s="40">
        <v>1986</v>
      </c>
      <c r="D27" s="40">
        <v>182</v>
      </c>
      <c r="E27" s="41">
        <v>17</v>
      </c>
      <c r="F27" s="41">
        <v>4</v>
      </c>
      <c r="G27" s="41">
        <v>4.7623363544813699</v>
      </c>
      <c r="H27" s="42">
        <v>1895</v>
      </c>
      <c r="I27" s="42">
        <v>851</v>
      </c>
      <c r="J27" s="42">
        <v>29</v>
      </c>
      <c r="K27" s="42">
        <v>9446</v>
      </c>
      <c r="L27" s="43">
        <v>0</v>
      </c>
      <c r="M27" s="44">
        <v>0</v>
      </c>
      <c r="N27" s="45">
        <v>3</v>
      </c>
      <c r="O27" s="46">
        <v>3</v>
      </c>
      <c r="P27" s="47">
        <v>0.22031537753222799</v>
      </c>
      <c r="Q27" s="42">
        <v>7826</v>
      </c>
      <c r="R27" s="42">
        <v>638.03333333333296</v>
      </c>
      <c r="S27" s="46">
        <v>1.20853565039612</v>
      </c>
      <c r="T27" s="60">
        <v>9458</v>
      </c>
      <c r="U27" s="48">
        <v>27</v>
      </c>
      <c r="V27" s="49">
        <v>3</v>
      </c>
      <c r="W27" s="50">
        <v>12</v>
      </c>
    </row>
    <row r="28" spans="1:23">
      <c r="A28" s="39" t="s">
        <v>106</v>
      </c>
      <c r="B28" s="39">
        <f>IF(A28="",0,1)</f>
        <v>1</v>
      </c>
      <c r="C28" s="40">
        <v>3193</v>
      </c>
      <c r="D28" s="40">
        <v>328</v>
      </c>
      <c r="E28" s="41">
        <v>21</v>
      </c>
      <c r="F28" s="41">
        <v>0</v>
      </c>
      <c r="G28" s="41">
        <v>8.7735671782023203</v>
      </c>
      <c r="H28" s="42">
        <v>1780</v>
      </c>
      <c r="I28" s="42">
        <v>763</v>
      </c>
      <c r="J28" s="42">
        <v>116</v>
      </c>
      <c r="K28" s="16"/>
      <c r="L28" s="43">
        <v>3.1128404669260701E-2</v>
      </c>
      <c r="M28" s="44">
        <v>0</v>
      </c>
      <c r="N28" s="45">
        <v>1</v>
      </c>
      <c r="O28" s="51">
        <v>1.34</v>
      </c>
      <c r="P28" s="47">
        <v>0.16894268570246199</v>
      </c>
      <c r="Q28" s="42">
        <v>11816</v>
      </c>
      <c r="R28" s="42">
        <v>816.5</v>
      </c>
      <c r="S28" s="51">
        <v>2.37085308056872</v>
      </c>
      <c r="T28" s="42">
        <v>28014</v>
      </c>
      <c r="U28" s="48">
        <v>58</v>
      </c>
      <c r="V28" s="49">
        <v>1</v>
      </c>
      <c r="W28" s="44">
        <v>27</v>
      </c>
    </row>
    <row r="29" spans="1:23">
      <c r="A29" s="39" t="s">
        <v>74</v>
      </c>
      <c r="B29" s="39">
        <f>IF(A29="",0,1)</f>
        <v>1</v>
      </c>
      <c r="C29" s="40">
        <v>3246</v>
      </c>
      <c r="D29" s="40"/>
      <c r="E29" s="41">
        <v>0</v>
      </c>
      <c r="F29" s="41">
        <v>16</v>
      </c>
      <c r="G29" s="41">
        <v>1.98243992606285</v>
      </c>
      <c r="H29" s="42">
        <v>861</v>
      </c>
      <c r="I29" s="42">
        <v>240</v>
      </c>
      <c r="J29" s="42">
        <v>43</v>
      </c>
      <c r="K29" s="42">
        <v>400</v>
      </c>
      <c r="L29" s="43">
        <v>0</v>
      </c>
      <c r="M29" s="44">
        <v>0</v>
      </c>
      <c r="N29" s="45">
        <v>0</v>
      </c>
      <c r="O29" s="46">
        <v>0</v>
      </c>
      <c r="P29" s="47">
        <v>7.1780653111521903E-2</v>
      </c>
      <c r="Q29" s="42">
        <v>8163</v>
      </c>
      <c r="R29" s="42">
        <v>233</v>
      </c>
      <c r="S29" s="46">
        <v>0.78831312017640598</v>
      </c>
      <c r="T29" s="60">
        <v>6435</v>
      </c>
      <c r="U29" s="48">
        <v>6</v>
      </c>
      <c r="V29" s="49">
        <v>1</v>
      </c>
      <c r="W29" s="50">
        <v>0</v>
      </c>
    </row>
    <row r="30" spans="1:23">
      <c r="A30" s="39" t="s">
        <v>75</v>
      </c>
      <c r="B30" s="39">
        <f>IF(A30="",0,1)</f>
        <v>1</v>
      </c>
      <c r="C30" s="40">
        <v>2936</v>
      </c>
      <c r="D30" s="40">
        <v>234</v>
      </c>
      <c r="E30" s="41">
        <v>36.5</v>
      </c>
      <c r="F30" s="41">
        <v>4</v>
      </c>
      <c r="G30" s="41">
        <v>5.1849455040871897</v>
      </c>
      <c r="H30" s="42">
        <v>1071</v>
      </c>
      <c r="I30" s="42">
        <v>445</v>
      </c>
      <c r="J30" s="42">
        <v>66</v>
      </c>
      <c r="K30" s="42">
        <v>10000</v>
      </c>
      <c r="L30" s="43">
        <v>0.44924154025670898</v>
      </c>
      <c r="M30" s="44">
        <v>0</v>
      </c>
      <c r="N30" s="45">
        <v>4</v>
      </c>
      <c r="O30" s="14"/>
      <c r="P30" s="47">
        <v>0.214677707420036</v>
      </c>
      <c r="Q30" s="42">
        <v>8182</v>
      </c>
      <c r="R30" s="42">
        <v>881.46666666666704</v>
      </c>
      <c r="S30" s="51">
        <v>1.8605475433879199</v>
      </c>
      <c r="T30" s="42">
        <v>15223</v>
      </c>
      <c r="U30" s="48">
        <v>22</v>
      </c>
      <c r="V30" s="49">
        <v>1</v>
      </c>
      <c r="W30" s="44">
        <v>30</v>
      </c>
    </row>
    <row r="31" spans="1:23">
      <c r="A31" s="39" t="s">
        <v>76</v>
      </c>
      <c r="B31" s="39">
        <f>IF(A31="",0,1)</f>
        <v>1</v>
      </c>
      <c r="C31" s="40">
        <v>3587</v>
      </c>
      <c r="D31" s="40">
        <v>308</v>
      </c>
      <c r="E31" s="41">
        <v>31.5</v>
      </c>
      <c r="F31" s="41">
        <v>2</v>
      </c>
      <c r="G31" s="41">
        <v>3.37</v>
      </c>
      <c r="H31" s="42">
        <v>777</v>
      </c>
      <c r="I31" s="42">
        <v>462</v>
      </c>
      <c r="J31" s="42">
        <v>110</v>
      </c>
      <c r="K31" s="42"/>
      <c r="L31" s="43">
        <v>0.37400654511453901</v>
      </c>
      <c r="M31" s="44">
        <v>0</v>
      </c>
      <c r="N31" s="45">
        <v>1</v>
      </c>
      <c r="O31" s="51">
        <v>1</v>
      </c>
      <c r="P31" s="47">
        <v>0.417203042715038</v>
      </c>
      <c r="Q31" s="42">
        <v>7282</v>
      </c>
      <c r="R31" s="42">
        <v>2139</v>
      </c>
      <c r="S31" s="51">
        <v>1.6613567701181</v>
      </c>
      <c r="T31" s="42">
        <v>12098</v>
      </c>
      <c r="U31" s="48">
        <v>14</v>
      </c>
      <c r="V31" s="49">
        <v>1</v>
      </c>
      <c r="W31" s="44">
        <v>9</v>
      </c>
    </row>
    <row r="32" spans="1:23">
      <c r="A32" s="39" t="s">
        <v>77</v>
      </c>
      <c r="B32" s="39">
        <f>IF(A32="",0,1)</f>
        <v>1</v>
      </c>
      <c r="C32" s="40">
        <v>2330</v>
      </c>
      <c r="D32" s="40">
        <v>258</v>
      </c>
      <c r="E32" s="41">
        <v>0</v>
      </c>
      <c r="F32" s="41">
        <v>0</v>
      </c>
      <c r="G32" s="41">
        <v>3.11630901287554</v>
      </c>
      <c r="H32" s="42">
        <v>1486</v>
      </c>
      <c r="I32" s="42">
        <v>297</v>
      </c>
      <c r="J32" s="42">
        <v>48</v>
      </c>
      <c r="K32" s="42">
        <v>837</v>
      </c>
      <c r="L32" s="43">
        <v>0.764838346469358</v>
      </c>
      <c r="M32" s="44">
        <v>0</v>
      </c>
      <c r="N32" s="45">
        <v>1</v>
      </c>
      <c r="O32" s="51">
        <v>1.18</v>
      </c>
      <c r="P32" s="47">
        <v>0.113683241252302</v>
      </c>
      <c r="Q32" s="42">
        <v>7474</v>
      </c>
      <c r="R32" s="42">
        <v>411.53333333333302</v>
      </c>
      <c r="S32" s="51">
        <v>0.97150120417447094</v>
      </c>
      <c r="T32" s="44">
        <v>7261</v>
      </c>
      <c r="U32" s="48">
        <v>8</v>
      </c>
      <c r="V32" s="49">
        <v>1</v>
      </c>
      <c r="W32" s="44">
        <v>33</v>
      </c>
    </row>
    <row r="33" spans="1:23">
      <c r="A33" s="39" t="s">
        <v>78</v>
      </c>
      <c r="B33" s="39">
        <f>IF(A33="",0,1)</f>
        <v>1</v>
      </c>
      <c r="C33" s="40">
        <v>1170</v>
      </c>
      <c r="D33" s="40">
        <v>83</v>
      </c>
      <c r="E33" s="41">
        <v>15</v>
      </c>
      <c r="F33" s="41">
        <v>2</v>
      </c>
      <c r="G33" s="41">
        <v>7.4692307692307702</v>
      </c>
      <c r="H33" s="42">
        <v>347</v>
      </c>
      <c r="I33" s="42">
        <v>164</v>
      </c>
      <c r="J33" s="42">
        <v>28</v>
      </c>
      <c r="K33" s="42">
        <v>3500</v>
      </c>
      <c r="L33" s="43">
        <v>0.31934306569343102</v>
      </c>
      <c r="M33" s="44">
        <v>0</v>
      </c>
      <c r="N33" s="45">
        <v>1</v>
      </c>
      <c r="O33" s="51">
        <v>1.52</v>
      </c>
      <c r="P33" s="47">
        <v>0.22</v>
      </c>
      <c r="Q33" s="42">
        <v>6583</v>
      </c>
      <c r="R33" s="42">
        <v>550</v>
      </c>
      <c r="S33" s="51">
        <v>1.32751025368373</v>
      </c>
      <c r="T33" s="42">
        <v>8739</v>
      </c>
      <c r="U33" s="48">
        <v>16</v>
      </c>
      <c r="V33" s="49">
        <v>2</v>
      </c>
      <c r="W33" s="44">
        <v>4</v>
      </c>
    </row>
    <row r="34" spans="1:23">
      <c r="A34" s="39" t="s">
        <v>79</v>
      </c>
      <c r="B34" s="39">
        <f>IF(A34="",0,1)</f>
        <v>1</v>
      </c>
      <c r="C34" s="40">
        <v>6760</v>
      </c>
      <c r="D34" s="40">
        <v>791</v>
      </c>
      <c r="E34" s="41">
        <v>34</v>
      </c>
      <c r="F34" s="41">
        <v>2</v>
      </c>
      <c r="G34" s="41">
        <v>4.0394970414201197</v>
      </c>
      <c r="H34" s="42">
        <v>1200</v>
      </c>
      <c r="I34" s="42">
        <v>1029</v>
      </c>
      <c r="J34" s="42">
        <v>175</v>
      </c>
      <c r="K34" s="42">
        <v>25000</v>
      </c>
      <c r="L34" s="43">
        <v>0.184541062801932</v>
      </c>
      <c r="M34" s="44">
        <v>0</v>
      </c>
      <c r="N34" s="45">
        <v>6</v>
      </c>
      <c r="O34" s="51">
        <v>1.27</v>
      </c>
      <c r="P34" s="47">
        <v>9.6593560429304698E-2</v>
      </c>
      <c r="Q34" s="42">
        <v>13181</v>
      </c>
      <c r="R34" s="42">
        <v>1035</v>
      </c>
      <c r="S34" s="51">
        <v>2.0716941051513502</v>
      </c>
      <c r="T34" s="42">
        <v>27307</v>
      </c>
      <c r="U34" s="48">
        <v>34</v>
      </c>
      <c r="V34" s="49">
        <v>2</v>
      </c>
      <c r="W34" s="44">
        <v>25</v>
      </c>
    </row>
    <row r="35" spans="1:23">
      <c r="A35" s="39" t="s">
        <v>80</v>
      </c>
      <c r="B35" s="39">
        <f>IF(A35="",0,1)</f>
        <v>1</v>
      </c>
      <c r="C35" s="40">
        <v>5170</v>
      </c>
      <c r="D35" s="40">
        <v>473</v>
      </c>
      <c r="E35" s="41">
        <v>31</v>
      </c>
      <c r="F35" s="41">
        <v>0</v>
      </c>
      <c r="G35" s="41">
        <v>5.4717601547388801</v>
      </c>
      <c r="H35" s="42">
        <v>1410</v>
      </c>
      <c r="I35" s="42">
        <v>620</v>
      </c>
      <c r="J35" s="42">
        <v>107</v>
      </c>
      <c r="K35" s="42">
        <v>22922</v>
      </c>
      <c r="L35" s="43">
        <v>0.27853492333901197</v>
      </c>
      <c r="M35" s="44">
        <v>0</v>
      </c>
      <c r="N35" s="45">
        <v>0</v>
      </c>
      <c r="O35" s="51">
        <v>1.3</v>
      </c>
      <c r="P35" s="47">
        <v>0.155806237558062</v>
      </c>
      <c r="Q35" s="42">
        <v>12184</v>
      </c>
      <c r="R35" s="42">
        <v>1174</v>
      </c>
      <c r="S35" s="51">
        <v>2.32181549573211</v>
      </c>
      <c r="T35" s="42">
        <v>28289</v>
      </c>
      <c r="U35" s="48">
        <v>9</v>
      </c>
      <c r="V35" s="49">
        <v>2</v>
      </c>
      <c r="W35" s="44">
        <v>36</v>
      </c>
    </row>
    <row r="36" spans="1:23">
      <c r="A36" s="39" t="s">
        <v>107</v>
      </c>
      <c r="B36" s="39">
        <f>IF(A36="",0,1)</f>
        <v>1</v>
      </c>
      <c r="C36" s="40">
        <v>15945</v>
      </c>
      <c r="D36" s="40"/>
      <c r="E36" s="41">
        <v>28</v>
      </c>
      <c r="F36" s="41">
        <v>19</v>
      </c>
      <c r="G36" s="41">
        <v>6.1469426152398903</v>
      </c>
      <c r="H36" s="42">
        <v>9905</v>
      </c>
      <c r="I36" s="42">
        <v>3683</v>
      </c>
      <c r="J36" s="42">
        <v>665</v>
      </c>
      <c r="K36" s="42">
        <v>55253</v>
      </c>
      <c r="L36" s="43">
        <v>0.524515144911745</v>
      </c>
      <c r="M36" s="44">
        <v>0</v>
      </c>
      <c r="N36" s="45">
        <v>2</v>
      </c>
      <c r="O36" s="51">
        <v>1.19</v>
      </c>
      <c r="P36" s="47">
        <v>0.2</v>
      </c>
      <c r="Q36" s="42">
        <v>67581</v>
      </c>
      <c r="R36" s="42">
        <v>4789</v>
      </c>
      <c r="S36" s="51">
        <v>1.4503040795489901</v>
      </c>
      <c r="T36" s="42">
        <v>98013</v>
      </c>
      <c r="U36" s="48">
        <v>46</v>
      </c>
      <c r="V36" s="49">
        <v>12</v>
      </c>
      <c r="W36" s="44">
        <v>32</v>
      </c>
    </row>
    <row r="37" spans="1:23" ht="24">
      <c r="A37" s="39" t="s">
        <v>108</v>
      </c>
      <c r="B37" s="39">
        <f>IF(A37="",0,1)</f>
        <v>1</v>
      </c>
      <c r="C37" s="40"/>
      <c r="D37" s="40">
        <v>632</v>
      </c>
      <c r="E37" s="41">
        <v>27</v>
      </c>
      <c r="F37" s="41">
        <v>0</v>
      </c>
      <c r="G37" s="41">
        <v>5.4636075949367102</v>
      </c>
      <c r="H37" s="42">
        <v>632</v>
      </c>
      <c r="I37" s="42">
        <v>357</v>
      </c>
      <c r="J37" s="42">
        <v>273</v>
      </c>
      <c r="K37" s="42">
        <v>0</v>
      </c>
      <c r="L37" s="43">
        <v>0.36193029490616602</v>
      </c>
      <c r="M37" s="44">
        <v>0</v>
      </c>
      <c r="N37" s="45">
        <v>0</v>
      </c>
      <c r="O37" s="46">
        <v>1.66</v>
      </c>
      <c r="P37" s="47">
        <v>0.122130801687764</v>
      </c>
      <c r="Q37" s="42">
        <v>8945</v>
      </c>
      <c r="R37" s="42">
        <v>385.933333333333</v>
      </c>
      <c r="S37" s="46">
        <v>0.38602571268865299</v>
      </c>
      <c r="T37" s="60">
        <v>3453</v>
      </c>
      <c r="U37" s="48">
        <v>3</v>
      </c>
      <c r="V37" s="49">
        <v>1</v>
      </c>
      <c r="W37" s="50">
        <v>25</v>
      </c>
    </row>
    <row r="38" spans="1:23" ht="24">
      <c r="A38" s="39" t="s">
        <v>109</v>
      </c>
      <c r="B38" s="39">
        <f>IF(A38="",0,1)</f>
        <v>1</v>
      </c>
      <c r="C38" s="40"/>
      <c r="D38" s="40">
        <v>698</v>
      </c>
      <c r="E38" s="41">
        <v>13</v>
      </c>
      <c r="F38" s="41">
        <v>0</v>
      </c>
      <c r="G38" s="41">
        <v>4.1446991404011504</v>
      </c>
      <c r="H38" s="42">
        <v>1838</v>
      </c>
      <c r="I38" s="42">
        <v>358</v>
      </c>
      <c r="J38" s="42">
        <v>179</v>
      </c>
      <c r="K38" s="42">
        <v>10000</v>
      </c>
      <c r="L38" s="43">
        <v>7.9584775086505202E-2</v>
      </c>
      <c r="M38" s="44">
        <v>0</v>
      </c>
      <c r="N38" s="45">
        <v>1</v>
      </c>
      <c r="O38" s="51">
        <v>1.7</v>
      </c>
      <c r="P38" s="47">
        <v>0.11559999999999999</v>
      </c>
      <c r="Q38" s="42">
        <v>5750</v>
      </c>
      <c r="R38" s="42">
        <v>289</v>
      </c>
      <c r="S38" s="51">
        <v>0.50313043478260899</v>
      </c>
      <c r="T38" s="42">
        <v>2893</v>
      </c>
      <c r="U38" s="48">
        <v>5</v>
      </c>
      <c r="V38" s="49">
        <v>2</v>
      </c>
      <c r="W38" s="44">
        <v>13</v>
      </c>
    </row>
    <row r="39" spans="1:23">
      <c r="A39" s="39" t="s">
        <v>82</v>
      </c>
      <c r="B39" s="39">
        <f>IF(A39="",0,1)</f>
        <v>1</v>
      </c>
      <c r="C39" s="40">
        <v>2130</v>
      </c>
      <c r="D39" s="40">
        <v>297</v>
      </c>
      <c r="E39" s="41">
        <v>7.5</v>
      </c>
      <c r="F39" s="41">
        <v>2</v>
      </c>
      <c r="G39" s="41">
        <v>3.7192488262910799</v>
      </c>
      <c r="H39" s="42">
        <v>425</v>
      </c>
      <c r="I39" s="42">
        <v>300</v>
      </c>
      <c r="J39" s="42">
        <v>61</v>
      </c>
      <c r="K39" s="42">
        <v>13023</v>
      </c>
      <c r="L39" s="43">
        <v>0</v>
      </c>
      <c r="M39" s="44">
        <v>0</v>
      </c>
      <c r="N39" s="45">
        <v>1</v>
      </c>
      <c r="O39" s="46">
        <v>0</v>
      </c>
      <c r="P39" s="47">
        <v>0.1</v>
      </c>
      <c r="Q39" s="42">
        <v>5352</v>
      </c>
      <c r="R39" s="42">
        <v>454</v>
      </c>
      <c r="S39" s="46">
        <v>1.4801943198804199</v>
      </c>
      <c r="T39" s="60">
        <v>7922</v>
      </c>
      <c r="U39" s="48">
        <v>10</v>
      </c>
      <c r="V39" s="49">
        <v>1</v>
      </c>
      <c r="W39" s="50">
        <v>2</v>
      </c>
    </row>
    <row r="40" spans="1:23">
      <c r="A40" s="39" t="s">
        <v>83</v>
      </c>
      <c r="B40" s="39">
        <f>IF(A40="",0,1)</f>
        <v>1</v>
      </c>
      <c r="C40" s="40">
        <v>1118</v>
      </c>
      <c r="D40" s="40">
        <v>139</v>
      </c>
      <c r="E40" s="41">
        <v>16.5</v>
      </c>
      <c r="F40" s="41">
        <v>4</v>
      </c>
      <c r="G40" s="41">
        <v>8.3354203935599305</v>
      </c>
      <c r="H40" s="42">
        <v>551</v>
      </c>
      <c r="I40" s="42">
        <v>387</v>
      </c>
      <c r="J40" s="42">
        <v>56</v>
      </c>
      <c r="K40" s="42">
        <v>14592</v>
      </c>
      <c r="L40" s="43">
        <v>0.686746987951807</v>
      </c>
      <c r="M40" s="44">
        <v>0</v>
      </c>
      <c r="N40" s="45">
        <v>1</v>
      </c>
      <c r="O40" s="46">
        <v>0</v>
      </c>
      <c r="P40" s="47">
        <v>0.46479999999999999</v>
      </c>
      <c r="Q40" s="42">
        <v>5398</v>
      </c>
      <c r="R40" s="42">
        <v>1162</v>
      </c>
      <c r="S40" s="46">
        <v>1.72638014079289</v>
      </c>
      <c r="T40" s="60">
        <v>9319</v>
      </c>
      <c r="U40" s="48">
        <v>4</v>
      </c>
      <c r="V40" s="49">
        <v>1</v>
      </c>
      <c r="W40" s="50">
        <v>2</v>
      </c>
    </row>
    <row r="41" spans="1:23">
      <c r="A41" s="39" t="s">
        <v>85</v>
      </c>
      <c r="B41" s="39">
        <f>IF(A41="",0,1)</f>
        <v>1</v>
      </c>
      <c r="C41" s="40">
        <v>1559</v>
      </c>
      <c r="D41" s="40">
        <v>99</v>
      </c>
      <c r="E41" s="41">
        <v>14</v>
      </c>
      <c r="F41" s="41">
        <v>3</v>
      </c>
      <c r="G41" s="41">
        <v>8.7299550994227104</v>
      </c>
      <c r="H41" s="42">
        <v>741</v>
      </c>
      <c r="I41" s="42">
        <v>303</v>
      </c>
      <c r="J41" s="42">
        <v>48</v>
      </c>
      <c r="K41" s="42">
        <v>18352</v>
      </c>
      <c r="L41" s="43">
        <v>0</v>
      </c>
      <c r="M41" s="44">
        <v>0</v>
      </c>
      <c r="N41" s="45">
        <v>1</v>
      </c>
      <c r="O41" s="46">
        <v>0</v>
      </c>
      <c r="P41" s="47">
        <v>0.34079999999999999</v>
      </c>
      <c r="Q41" s="42">
        <v>6011</v>
      </c>
      <c r="R41" s="42">
        <v>852</v>
      </c>
      <c r="S41" s="51">
        <v>2.2641823323906198</v>
      </c>
      <c r="T41" s="42">
        <v>13610</v>
      </c>
      <c r="U41" s="48">
        <v>10</v>
      </c>
      <c r="V41" s="49">
        <v>0</v>
      </c>
      <c r="W41" s="44">
        <v>1</v>
      </c>
    </row>
    <row r="42" spans="1:23">
      <c r="A42" s="39" t="s">
        <v>110</v>
      </c>
      <c r="B42" s="39">
        <f>IF(A42="",0,1)</f>
        <v>1</v>
      </c>
      <c r="C42" s="40">
        <v>920</v>
      </c>
      <c r="D42" s="40">
        <v>66</v>
      </c>
      <c r="E42" s="14"/>
      <c r="F42" s="14"/>
      <c r="G42" s="41">
        <v>8.75</v>
      </c>
      <c r="H42" s="16"/>
      <c r="I42" s="16"/>
      <c r="J42" s="16"/>
      <c r="K42" s="16"/>
      <c r="L42" s="62">
        <v>0.43636363636363601</v>
      </c>
      <c r="M42" s="44">
        <v>0</v>
      </c>
      <c r="N42" s="14"/>
      <c r="O42" s="44">
        <v>1.47</v>
      </c>
      <c r="P42" s="62">
        <v>0.112</v>
      </c>
      <c r="Q42" s="16"/>
      <c r="R42" s="16"/>
      <c r="S42" s="63">
        <v>1.56858924395947</v>
      </c>
      <c r="T42" s="64">
        <v>8050</v>
      </c>
      <c r="U42" s="64">
        <v>31</v>
      </c>
      <c r="V42" s="16"/>
      <c r="W42" s="64">
        <v>40</v>
      </c>
    </row>
    <row r="43" spans="1:23">
      <c r="A43" s="39" t="s">
        <v>111</v>
      </c>
      <c r="B43" s="39">
        <f>IF(A43="",0,1)</f>
        <v>1</v>
      </c>
      <c r="C43" s="40">
        <v>4398</v>
      </c>
      <c r="D43" s="40">
        <v>547</v>
      </c>
      <c r="E43" s="41">
        <v>2.5</v>
      </c>
      <c r="F43" s="41">
        <v>1</v>
      </c>
      <c r="G43" s="41">
        <v>2.61982719417917</v>
      </c>
      <c r="H43" s="42">
        <v>855</v>
      </c>
      <c r="I43" s="42">
        <v>335</v>
      </c>
      <c r="J43" s="42">
        <v>73</v>
      </c>
      <c r="K43" s="42">
        <v>12855</v>
      </c>
      <c r="L43" s="43">
        <v>0</v>
      </c>
      <c r="M43" s="44">
        <v>0</v>
      </c>
      <c r="N43" s="45">
        <v>0</v>
      </c>
      <c r="O43" s="46" t="s">
        <v>112</v>
      </c>
      <c r="P43" s="47">
        <v>0.13687088181690699</v>
      </c>
      <c r="Q43" s="42">
        <v>11578</v>
      </c>
      <c r="R43" s="42">
        <v>976.3</v>
      </c>
      <c r="S43" s="46">
        <v>0.99516324062877903</v>
      </c>
      <c r="T43" s="60">
        <v>11522</v>
      </c>
      <c r="U43" s="48">
        <v>7</v>
      </c>
      <c r="V43" s="49">
        <v>3</v>
      </c>
      <c r="W43" s="50">
        <v>5</v>
      </c>
    </row>
    <row r="44" spans="1:23">
      <c r="A44" s="39" t="s">
        <v>89</v>
      </c>
      <c r="B44" s="39">
        <f>IF(A44="",0,1)</f>
        <v>1</v>
      </c>
      <c r="C44" s="40">
        <v>409</v>
      </c>
      <c r="D44" s="40">
        <v>43</v>
      </c>
      <c r="E44" s="41">
        <v>2</v>
      </c>
      <c r="F44" s="41">
        <v>2</v>
      </c>
      <c r="G44" s="41">
        <v>12.765281173594101</v>
      </c>
      <c r="H44" s="42">
        <v>448</v>
      </c>
      <c r="I44" s="42">
        <v>181</v>
      </c>
      <c r="J44" s="42">
        <v>23</v>
      </c>
      <c r="K44" s="42">
        <v>2852</v>
      </c>
      <c r="L44" s="43">
        <v>0.67843137254901997</v>
      </c>
      <c r="M44" s="44">
        <v>0</v>
      </c>
      <c r="N44" s="45">
        <v>2</v>
      </c>
      <c r="O44" s="51">
        <v>1</v>
      </c>
      <c r="P44" s="47">
        <v>0.20399999999999999</v>
      </c>
      <c r="Q44" s="42">
        <v>4394</v>
      </c>
      <c r="R44" s="42">
        <v>510</v>
      </c>
      <c r="S44" s="51">
        <v>1.18821119708694</v>
      </c>
      <c r="T44" s="42">
        <v>5221</v>
      </c>
      <c r="U44" s="48">
        <v>8</v>
      </c>
      <c r="V44" s="49">
        <v>1</v>
      </c>
      <c r="W44" s="44">
        <v>10</v>
      </c>
    </row>
    <row r="45" spans="1:23">
      <c r="A45" s="39" t="s">
        <v>113</v>
      </c>
      <c r="B45" s="39">
        <f>IF(A45="",0,1)</f>
        <v>1</v>
      </c>
      <c r="C45" s="40">
        <v>1819</v>
      </c>
      <c r="D45" s="40">
        <v>156</v>
      </c>
      <c r="E45" s="41">
        <v>24</v>
      </c>
      <c r="F45" s="41">
        <v>1</v>
      </c>
      <c r="G45" s="41">
        <v>4.6932380428806999</v>
      </c>
      <c r="H45" s="42">
        <v>365</v>
      </c>
      <c r="I45" s="42">
        <v>300</v>
      </c>
      <c r="J45" s="42">
        <v>25</v>
      </c>
      <c r="K45" s="42">
        <v>4900</v>
      </c>
      <c r="L45" s="43">
        <v>0</v>
      </c>
      <c r="M45" s="44">
        <v>0</v>
      </c>
      <c r="N45" s="45">
        <v>2</v>
      </c>
      <c r="O45" s="46">
        <v>1.03</v>
      </c>
      <c r="P45" s="47">
        <v>0.115429011158138</v>
      </c>
      <c r="Q45" s="42">
        <v>3925</v>
      </c>
      <c r="R45" s="42">
        <v>300</v>
      </c>
      <c r="S45" s="46">
        <v>2.1750318471337602</v>
      </c>
      <c r="T45" s="60">
        <v>8537</v>
      </c>
      <c r="U45" s="48">
        <v>5</v>
      </c>
      <c r="V45" s="49">
        <v>1</v>
      </c>
      <c r="W45" s="50">
        <v>141</v>
      </c>
    </row>
    <row r="46" spans="1:23">
      <c r="A46" s="39" t="s">
        <v>91</v>
      </c>
      <c r="B46" s="39">
        <f>IF(A46="",0,1)</f>
        <v>1</v>
      </c>
      <c r="C46" s="65">
        <v>5284</v>
      </c>
      <c r="D46" s="65">
        <v>693</v>
      </c>
      <c r="E46" s="41">
        <v>54</v>
      </c>
      <c r="F46" s="41">
        <v>6</v>
      </c>
      <c r="G46" s="41">
        <v>6.4277062831188498</v>
      </c>
      <c r="H46" s="42">
        <v>1628</v>
      </c>
      <c r="I46" s="42">
        <v>795</v>
      </c>
      <c r="J46" s="42">
        <v>179</v>
      </c>
      <c r="K46" s="42">
        <v>8215</v>
      </c>
      <c r="L46" s="43">
        <v>0.103060587133042</v>
      </c>
      <c r="M46" s="44">
        <v>0</v>
      </c>
      <c r="N46" s="45">
        <v>7</v>
      </c>
      <c r="O46" s="51">
        <v>6</v>
      </c>
      <c r="P46" s="47">
        <v>0.18740808473349299</v>
      </c>
      <c r="Q46" s="42">
        <v>12065</v>
      </c>
      <c r="R46" s="42">
        <v>1639.63333333333</v>
      </c>
      <c r="S46" s="51">
        <v>2.8150849564857001</v>
      </c>
      <c r="T46" s="42">
        <v>33964</v>
      </c>
      <c r="U46" s="48">
        <v>33</v>
      </c>
      <c r="V46" s="49">
        <v>2</v>
      </c>
      <c r="W46" s="44">
        <v>29</v>
      </c>
    </row>
    <row r="47" spans="1:23">
      <c r="A47" s="39" t="s">
        <v>92</v>
      </c>
      <c r="B47" s="39">
        <f>IF(A47="",0,1)</f>
        <v>1</v>
      </c>
      <c r="C47" s="40">
        <v>1615</v>
      </c>
      <c r="D47" s="40">
        <v>132</v>
      </c>
      <c r="E47" s="41">
        <v>33.5</v>
      </c>
      <c r="F47" s="41">
        <v>0</v>
      </c>
      <c r="G47" s="41">
        <v>6.8408668730650204</v>
      </c>
      <c r="H47" s="42">
        <v>615</v>
      </c>
      <c r="I47" s="42">
        <v>191</v>
      </c>
      <c r="J47" s="42">
        <v>37</v>
      </c>
      <c r="K47" s="42">
        <v>6728</v>
      </c>
      <c r="L47" s="43">
        <v>3.44991296091154E-2</v>
      </c>
      <c r="M47" s="44">
        <v>0</v>
      </c>
      <c r="N47" s="45">
        <v>1</v>
      </c>
      <c r="O47" s="46"/>
      <c r="P47" s="47">
        <v>2.5276000000000001</v>
      </c>
      <c r="Q47" s="42">
        <v>7582</v>
      </c>
      <c r="R47" s="42">
        <v>6319</v>
      </c>
      <c r="S47" s="51">
        <v>1.4571353204959101</v>
      </c>
      <c r="T47" s="42">
        <v>11048</v>
      </c>
      <c r="U47" s="48">
        <v>83</v>
      </c>
      <c r="V47" s="49">
        <v>1</v>
      </c>
      <c r="W47" s="44">
        <v>52</v>
      </c>
    </row>
    <row r="48" spans="1:23">
      <c r="A48" s="39" t="s">
        <v>93</v>
      </c>
      <c r="B48" s="39">
        <f>IF(A48="",0,1)</f>
        <v>1</v>
      </c>
      <c r="C48" s="40">
        <v>2374</v>
      </c>
      <c r="D48" s="40">
        <v>285</v>
      </c>
      <c r="E48" s="41">
        <v>37</v>
      </c>
      <c r="F48" s="41">
        <v>9</v>
      </c>
      <c r="G48" s="41">
        <v>5.3268744734625102</v>
      </c>
      <c r="H48" s="42">
        <v>1076</v>
      </c>
      <c r="I48" s="42">
        <v>485</v>
      </c>
      <c r="J48" s="42">
        <v>45</v>
      </c>
      <c r="K48" s="42">
        <v>4964</v>
      </c>
      <c r="L48" s="43">
        <v>0</v>
      </c>
      <c r="M48" s="44">
        <v>0</v>
      </c>
      <c r="N48" s="45">
        <v>2</v>
      </c>
      <c r="O48" s="46">
        <v>1.56</v>
      </c>
      <c r="P48" s="47">
        <v>0.391682021584628</v>
      </c>
      <c r="Q48" s="42">
        <v>11306</v>
      </c>
      <c r="R48" s="42">
        <v>1488</v>
      </c>
      <c r="S48" s="46">
        <v>1.11852113921811</v>
      </c>
      <c r="T48" s="60">
        <v>12646</v>
      </c>
      <c r="U48" s="48">
        <v>16</v>
      </c>
      <c r="V48" s="49">
        <v>1</v>
      </c>
      <c r="W48" s="50">
        <v>1</v>
      </c>
    </row>
    <row r="49" spans="1:23">
      <c r="A49" s="39" t="s">
        <v>94</v>
      </c>
      <c r="B49" s="39">
        <f>IF(A49="",0,1)</f>
        <v>1</v>
      </c>
      <c r="C49" s="40">
        <v>7191</v>
      </c>
      <c r="D49" s="40"/>
      <c r="E49" s="41">
        <v>4</v>
      </c>
      <c r="F49" s="41">
        <v>6</v>
      </c>
      <c r="G49" s="41">
        <v>5.65039632874426</v>
      </c>
      <c r="H49" s="42">
        <v>2025</v>
      </c>
      <c r="I49" s="42">
        <v>939</v>
      </c>
      <c r="J49" s="42">
        <v>188</v>
      </c>
      <c r="K49" s="42">
        <v>35402</v>
      </c>
      <c r="L49" s="43">
        <v>0.57165028453181599</v>
      </c>
      <c r="M49" s="44">
        <v>0</v>
      </c>
      <c r="N49" s="45">
        <v>1</v>
      </c>
      <c r="O49" s="51">
        <v>1</v>
      </c>
      <c r="P49" s="47">
        <v>0.26929495202336201</v>
      </c>
      <c r="Q49" s="42">
        <v>12199</v>
      </c>
      <c r="R49" s="42">
        <v>1936.5</v>
      </c>
      <c r="S49" s="51">
        <v>3.33076481678826</v>
      </c>
      <c r="T49" s="42">
        <v>40632</v>
      </c>
      <c r="U49" s="48">
        <v>26</v>
      </c>
      <c r="V49" s="49">
        <v>4</v>
      </c>
      <c r="W49" s="44">
        <v>7</v>
      </c>
    </row>
    <row r="50" spans="1:23">
      <c r="A50" s="39" t="s">
        <v>95</v>
      </c>
      <c r="B50" s="39">
        <f>IF(A50="",0,1)</f>
        <v>1</v>
      </c>
      <c r="C50" s="40">
        <v>1388</v>
      </c>
      <c r="D50" s="40">
        <v>156</v>
      </c>
      <c r="E50" s="41">
        <v>16</v>
      </c>
      <c r="F50" s="41">
        <v>7</v>
      </c>
      <c r="G50" s="41">
        <v>7.0086455331412099</v>
      </c>
      <c r="H50" s="42">
        <v>945</v>
      </c>
      <c r="I50" s="42">
        <v>358</v>
      </c>
      <c r="J50" s="42">
        <v>33</v>
      </c>
      <c r="K50" s="42">
        <v>15512</v>
      </c>
      <c r="L50" s="43">
        <v>6.5890736342042802</v>
      </c>
      <c r="M50" s="44">
        <v>0</v>
      </c>
      <c r="N50" s="45">
        <v>1</v>
      </c>
      <c r="O50" s="46">
        <v>0</v>
      </c>
      <c r="P50" s="47">
        <v>0.33679999999999999</v>
      </c>
      <c r="Q50" s="42">
        <v>5030</v>
      </c>
      <c r="R50" s="42">
        <v>842</v>
      </c>
      <c r="S50" s="51">
        <v>1.9339960238568601</v>
      </c>
      <c r="T50" s="42">
        <v>9728</v>
      </c>
      <c r="U50" s="48">
        <v>11</v>
      </c>
      <c r="V50" s="66">
        <v>3</v>
      </c>
      <c r="W50" s="44">
        <v>4</v>
      </c>
    </row>
    <row r="51" spans="1:23">
      <c r="A51" s="67" t="s">
        <v>114</v>
      </c>
      <c r="B51" s="39">
        <f>IF(A51="",0,1)</f>
        <v>1</v>
      </c>
      <c r="C51" s="68">
        <v>3900</v>
      </c>
      <c r="D51" s="40">
        <v>721</v>
      </c>
      <c r="E51" s="41">
        <v>33</v>
      </c>
      <c r="F51" s="41">
        <v>2</v>
      </c>
      <c r="G51" s="41">
        <v>4.3051282051282103</v>
      </c>
      <c r="H51" s="42">
        <v>1632</v>
      </c>
      <c r="I51" s="42">
        <v>880</v>
      </c>
      <c r="J51" s="42">
        <v>144</v>
      </c>
      <c r="K51" s="42">
        <v>6870</v>
      </c>
      <c r="L51" s="43">
        <v>0</v>
      </c>
      <c r="M51" s="44">
        <v>0</v>
      </c>
      <c r="N51" s="45">
        <v>0</v>
      </c>
      <c r="O51" s="46">
        <v>0</v>
      </c>
      <c r="P51" s="47">
        <v>0.12791472351765501</v>
      </c>
      <c r="Q51" s="42">
        <v>14030</v>
      </c>
      <c r="R51" s="42">
        <v>960</v>
      </c>
      <c r="S51" s="46">
        <v>1.1967213114754101</v>
      </c>
      <c r="T51" s="60">
        <v>16790</v>
      </c>
      <c r="U51" s="48">
        <v>16</v>
      </c>
      <c r="V51" s="48">
        <v>2</v>
      </c>
      <c r="W51" s="50">
        <v>38</v>
      </c>
    </row>
  </sheetData>
  <autoFilter ref="A2:AP2" xr:uid="{00000000-0009-0000-0000-000001000000}"/>
  <pageMargins left="0.7" right="0.7" top="0.75" bottom="0.75" header="0.511811023622047" footer="0.511811023622047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MJ52"/>
  <sheetViews>
    <sheetView zoomScaleNormal="100" workbookViewId="0"/>
  </sheetViews>
  <sheetFormatPr defaultColWidth="11.42578125" defaultRowHeight="13.9"/>
  <cols>
    <col min="1" max="1" width="22.85546875" style="1" customWidth="1"/>
    <col min="2" max="2" width="16.42578125" style="1" hidden="1" customWidth="1"/>
    <col min="3" max="3" width="11.42578125" style="1"/>
    <col min="4" max="4" width="14.85546875" style="1" customWidth="1"/>
    <col min="5" max="5" width="10.42578125" style="1" customWidth="1"/>
    <col min="6" max="6" width="8.7109375" customWidth="1"/>
    <col min="7" max="7" width="10.42578125" style="1" customWidth="1"/>
    <col min="8" max="8" width="8.7109375" customWidth="1"/>
    <col min="9" max="9" width="8" style="1" customWidth="1"/>
    <col min="10" max="11" width="9" style="1" customWidth="1"/>
    <col min="12" max="12" width="13.28515625" style="1" customWidth="1"/>
    <col min="13" max="13" width="10.42578125" style="1" customWidth="1"/>
    <col min="14" max="16" width="11.42578125" style="1"/>
    <col min="17" max="17" width="9.42578125" style="1" customWidth="1"/>
    <col min="18" max="18" width="13.7109375" style="1" customWidth="1"/>
    <col min="19" max="19" width="11.42578125" style="1"/>
    <col min="20" max="20" width="8" style="1" customWidth="1"/>
    <col min="21" max="21" width="8.28515625" style="69" customWidth="1"/>
    <col min="22" max="22" width="7.42578125" style="1" customWidth="1"/>
    <col min="23" max="23" width="8.85546875" style="1" customWidth="1"/>
    <col min="24" max="24" width="7.42578125" style="69" customWidth="1"/>
    <col min="25" max="25" width="7" style="1" customWidth="1"/>
    <col min="26" max="26" width="9.28515625" style="1" customWidth="1"/>
    <col min="27" max="27" width="73.42578125" style="1" customWidth="1"/>
    <col min="28" max="246" width="11.42578125" style="1"/>
    <col min="247" max="247" width="16.42578125" style="1" customWidth="1"/>
    <col min="248" max="248" width="11.5703125" style="1" hidden="1" customWidth="1"/>
    <col min="249" max="249" width="11.42578125" style="1"/>
    <col min="250" max="250" width="14.85546875" style="1" customWidth="1"/>
    <col min="251" max="252" width="10.42578125" style="1" customWidth="1"/>
    <col min="253" max="253" width="11.5703125" style="1" hidden="1" customWidth="1"/>
    <col min="254" max="255" width="10.42578125" style="1" customWidth="1"/>
    <col min="256" max="256" width="11.5703125" style="1" hidden="1" customWidth="1"/>
    <col min="257" max="257" width="8" style="1" customWidth="1"/>
    <col min="258" max="258" width="10.42578125" style="1" customWidth="1"/>
    <col min="259" max="259" width="11.5703125" style="1" hidden="1" customWidth="1"/>
    <col min="260" max="260" width="9" style="1" customWidth="1"/>
    <col min="261" max="261" width="10.42578125" style="1" customWidth="1"/>
    <col min="262" max="262" width="11.5703125" style="1" hidden="1" customWidth="1"/>
    <col min="263" max="263" width="9" style="1" customWidth="1"/>
    <col min="264" max="264" width="10.42578125" style="1" customWidth="1"/>
    <col min="265" max="265" width="11.5703125" style="1" hidden="1" customWidth="1"/>
    <col min="266" max="266" width="13.28515625" style="1" customWidth="1"/>
    <col min="267" max="267" width="10.42578125" style="1" customWidth="1"/>
    <col min="268" max="268" width="11.5703125" style="1" hidden="1" customWidth="1"/>
    <col min="269" max="269" width="10.42578125" style="1" customWidth="1"/>
    <col min="270" max="272" width="11.42578125" style="1"/>
    <col min="273" max="273" width="9.42578125" style="1" customWidth="1"/>
    <col min="274" max="274" width="13.7109375" style="1" customWidth="1"/>
    <col min="275" max="275" width="11.42578125" style="1"/>
    <col min="276" max="276" width="8" style="1" customWidth="1"/>
    <col min="277" max="277" width="8.28515625" style="1" customWidth="1"/>
    <col min="278" max="278" width="7.42578125" style="1" customWidth="1"/>
    <col min="279" max="279" width="8.85546875" style="1" customWidth="1"/>
    <col min="280" max="280" width="7.42578125" style="1" customWidth="1"/>
    <col min="281" max="281" width="7" style="1" customWidth="1"/>
    <col min="282" max="282" width="9.28515625" style="1" customWidth="1"/>
    <col min="283" max="502" width="11.42578125" style="1"/>
    <col min="503" max="503" width="16.42578125" style="1" customWidth="1"/>
    <col min="504" max="504" width="11.5703125" style="1" hidden="1" customWidth="1"/>
    <col min="505" max="505" width="11.42578125" style="1"/>
    <col min="506" max="506" width="14.85546875" style="1" customWidth="1"/>
    <col min="507" max="508" width="10.42578125" style="1" customWidth="1"/>
    <col min="509" max="509" width="11.5703125" style="1" hidden="1" customWidth="1"/>
    <col min="510" max="511" width="10.42578125" style="1" customWidth="1"/>
    <col min="512" max="512" width="11.5703125" style="1" hidden="1" customWidth="1"/>
    <col min="513" max="513" width="8" style="1" customWidth="1"/>
    <col min="514" max="514" width="10.42578125" style="1" customWidth="1"/>
    <col min="515" max="515" width="11.5703125" style="1" hidden="1" customWidth="1"/>
    <col min="516" max="516" width="9" style="1" customWidth="1"/>
    <col min="517" max="517" width="10.42578125" style="1" customWidth="1"/>
    <col min="518" max="518" width="11.5703125" style="1" hidden="1" customWidth="1"/>
    <col min="519" max="519" width="9" style="1" customWidth="1"/>
    <col min="520" max="520" width="10.42578125" style="1" customWidth="1"/>
    <col min="521" max="521" width="11.5703125" style="1" hidden="1" customWidth="1"/>
    <col min="522" max="522" width="13.28515625" style="1" customWidth="1"/>
    <col min="523" max="523" width="10.42578125" style="1" customWidth="1"/>
    <col min="524" max="524" width="11.5703125" style="1" hidden="1" customWidth="1"/>
    <col min="525" max="525" width="10.42578125" style="1" customWidth="1"/>
    <col min="526" max="528" width="11.42578125" style="1"/>
    <col min="529" max="529" width="9.42578125" style="1" customWidth="1"/>
    <col min="530" max="530" width="13.7109375" style="1" customWidth="1"/>
    <col min="531" max="531" width="11.42578125" style="1"/>
    <col min="532" max="532" width="8" style="1" customWidth="1"/>
    <col min="533" max="533" width="8.28515625" style="1" customWidth="1"/>
    <col min="534" max="534" width="7.42578125" style="1" customWidth="1"/>
    <col min="535" max="535" width="8.85546875" style="1" customWidth="1"/>
    <col min="536" max="536" width="7.42578125" style="1" customWidth="1"/>
    <col min="537" max="537" width="7" style="1" customWidth="1"/>
    <col min="538" max="538" width="9.28515625" style="1" customWidth="1"/>
    <col min="539" max="758" width="11.42578125" style="1"/>
    <col min="759" max="759" width="16.42578125" style="1" customWidth="1"/>
    <col min="760" max="760" width="11.5703125" style="1" hidden="1" customWidth="1"/>
    <col min="761" max="761" width="11.42578125" style="1"/>
    <col min="762" max="762" width="14.85546875" style="1" customWidth="1"/>
    <col min="763" max="764" width="10.42578125" style="1" customWidth="1"/>
    <col min="765" max="765" width="11.5703125" style="1" hidden="1" customWidth="1"/>
    <col min="766" max="767" width="10.42578125" style="1" customWidth="1"/>
    <col min="768" max="768" width="11.5703125" style="1" hidden="1" customWidth="1"/>
    <col min="769" max="769" width="8" style="1" customWidth="1"/>
    <col min="770" max="770" width="10.42578125" style="1" customWidth="1"/>
    <col min="771" max="771" width="11.5703125" style="1" hidden="1" customWidth="1"/>
    <col min="772" max="772" width="9" style="1" customWidth="1"/>
    <col min="773" max="773" width="10.42578125" style="1" customWidth="1"/>
    <col min="774" max="774" width="11.5703125" style="1" hidden="1" customWidth="1"/>
    <col min="775" max="775" width="9" style="1" customWidth="1"/>
    <col min="776" max="776" width="10.42578125" style="1" customWidth="1"/>
    <col min="777" max="777" width="11.5703125" style="1" hidden="1" customWidth="1"/>
    <col min="778" max="778" width="13.28515625" style="1" customWidth="1"/>
    <col min="779" max="779" width="10.42578125" style="1" customWidth="1"/>
    <col min="780" max="780" width="11.5703125" style="1" hidden="1" customWidth="1"/>
    <col min="781" max="781" width="10.42578125" style="1" customWidth="1"/>
    <col min="782" max="784" width="11.42578125" style="1"/>
    <col min="785" max="785" width="9.42578125" style="1" customWidth="1"/>
    <col min="786" max="786" width="13.7109375" style="1" customWidth="1"/>
    <col min="787" max="787" width="11.42578125" style="1"/>
    <col min="788" max="788" width="8" style="1" customWidth="1"/>
    <col min="789" max="789" width="8.28515625" style="1" customWidth="1"/>
    <col min="790" max="790" width="7.42578125" style="1" customWidth="1"/>
    <col min="791" max="791" width="8.85546875" style="1" customWidth="1"/>
    <col min="792" max="792" width="7.42578125" style="1" customWidth="1"/>
    <col min="793" max="793" width="7" style="1" customWidth="1"/>
    <col min="794" max="794" width="9.28515625" style="1" customWidth="1"/>
    <col min="795" max="1014" width="11.42578125" style="1"/>
    <col min="1015" max="1015" width="16.42578125" style="1" customWidth="1"/>
    <col min="1016" max="1016" width="11.5703125" style="1" hidden="1" customWidth="1"/>
    <col min="1017" max="1017" width="11.42578125" style="1"/>
    <col min="1018" max="1018" width="14.85546875" style="1" customWidth="1"/>
    <col min="1019" max="1020" width="10.42578125" style="1" customWidth="1"/>
    <col min="1021" max="1021" width="11.5703125" style="1" hidden="1" customWidth="1"/>
    <col min="1022" max="1023" width="10.42578125" style="1" customWidth="1"/>
    <col min="1024" max="1024" width="11.5703125" style="1" hidden="1" customWidth="1"/>
  </cols>
  <sheetData>
    <row r="1" spans="1:27" ht="237.95">
      <c r="A1" s="2" t="s">
        <v>0</v>
      </c>
      <c r="B1" s="2" t="s">
        <v>1</v>
      </c>
      <c r="C1" s="2" t="s">
        <v>1</v>
      </c>
      <c r="D1" s="2" t="s">
        <v>2</v>
      </c>
      <c r="E1" s="2" t="s">
        <v>3</v>
      </c>
      <c r="F1" s="2" t="s">
        <v>115</v>
      </c>
      <c r="G1" s="2" t="s">
        <v>97</v>
      </c>
      <c r="H1" s="2" t="s">
        <v>116</v>
      </c>
      <c r="I1" s="2" t="s">
        <v>9</v>
      </c>
      <c r="J1" s="2" t="s">
        <v>12</v>
      </c>
      <c r="K1" s="2" t="s">
        <v>18</v>
      </c>
      <c r="L1" s="2" t="s">
        <v>98</v>
      </c>
      <c r="M1" s="2" t="s">
        <v>117</v>
      </c>
      <c r="N1" s="2" t="s">
        <v>118</v>
      </c>
      <c r="O1" s="2" t="s">
        <v>5</v>
      </c>
      <c r="P1" s="2" t="s">
        <v>6</v>
      </c>
      <c r="Q1" s="2" t="s">
        <v>7</v>
      </c>
      <c r="R1" s="2" t="s">
        <v>8</v>
      </c>
      <c r="S1" s="2" t="s">
        <v>17</v>
      </c>
      <c r="T1" s="2" t="s">
        <v>10</v>
      </c>
      <c r="U1" s="2" t="s">
        <v>11</v>
      </c>
      <c r="V1" s="2" t="s">
        <v>13</v>
      </c>
      <c r="W1" s="2" t="s">
        <v>14</v>
      </c>
      <c r="X1" s="2" t="s">
        <v>15</v>
      </c>
      <c r="Y1" s="2" t="s">
        <v>16</v>
      </c>
      <c r="Z1" s="2" t="s">
        <v>19</v>
      </c>
      <c r="AA1" s="2"/>
    </row>
    <row r="2" spans="1:27" s="11" customFormat="1" ht="74.25" customHeight="1">
      <c r="A2" s="2" t="s">
        <v>20</v>
      </c>
      <c r="B2" s="36"/>
      <c r="C2" s="3" t="s">
        <v>21</v>
      </c>
      <c r="D2" s="3" t="s">
        <v>22</v>
      </c>
      <c r="E2" s="70" t="s">
        <v>23</v>
      </c>
      <c r="F2" s="70" t="s">
        <v>119</v>
      </c>
      <c r="G2" s="3" t="s">
        <v>99</v>
      </c>
      <c r="H2" s="70" t="s">
        <v>120</v>
      </c>
      <c r="I2" s="3" t="s">
        <v>29</v>
      </c>
      <c r="J2" s="7" t="s">
        <v>32</v>
      </c>
      <c r="K2" s="10" t="s">
        <v>38</v>
      </c>
      <c r="L2" s="10" t="s">
        <v>100</v>
      </c>
      <c r="M2" s="3" t="s">
        <v>121</v>
      </c>
      <c r="N2" s="4" t="s">
        <v>24</v>
      </c>
      <c r="O2" s="5" t="s">
        <v>25</v>
      </c>
      <c r="P2" s="5" t="s">
        <v>26</v>
      </c>
      <c r="Q2" s="5" t="s">
        <v>27</v>
      </c>
      <c r="R2" s="5" t="s">
        <v>28</v>
      </c>
      <c r="S2" s="9" t="s">
        <v>37</v>
      </c>
      <c r="T2" s="71" t="s">
        <v>30</v>
      </c>
      <c r="U2" s="6" t="s">
        <v>31</v>
      </c>
      <c r="V2" s="8" t="s">
        <v>33</v>
      </c>
      <c r="W2" s="5" t="s">
        <v>34</v>
      </c>
      <c r="X2" s="6" t="s">
        <v>35</v>
      </c>
      <c r="Y2" s="8" t="s">
        <v>36</v>
      </c>
      <c r="Z2" s="8" t="s">
        <v>39</v>
      </c>
    </row>
    <row r="3" spans="1:27" s="86" customFormat="1" ht="74.25" customHeight="1">
      <c r="A3" s="72">
        <v>49</v>
      </c>
      <c r="B3" s="72">
        <f>SUM(B4:B52)</f>
        <v>49</v>
      </c>
      <c r="C3" s="73"/>
      <c r="D3" s="73"/>
      <c r="E3" s="74">
        <f>SUM(E4:E52)</f>
        <v>1188</v>
      </c>
      <c r="F3" s="75">
        <f>SUM(F4:F52)</f>
        <v>345</v>
      </c>
      <c r="G3" s="76">
        <f>SUM(G4:G52)</f>
        <v>182</v>
      </c>
      <c r="H3" s="75">
        <f>SUM(H4:H52)</f>
        <v>153</v>
      </c>
      <c r="I3" s="77">
        <f>SUM(I4:I52)</f>
        <v>87</v>
      </c>
      <c r="J3" s="78">
        <f>AVERAGE(J4:J52)</f>
        <v>0.20758496323594192</v>
      </c>
      <c r="K3" s="77">
        <f>SUM(K4:K52)</f>
        <v>1335</v>
      </c>
      <c r="L3" s="77">
        <f>SUM(L4:L52)</f>
        <v>101</v>
      </c>
      <c r="M3" s="76">
        <f>AVERAGE(M4:M52)</f>
        <v>7.916666666666667</v>
      </c>
      <c r="N3" s="79">
        <f>AVERAGE(N4:N52)</f>
        <v>5.9863732109645857</v>
      </c>
      <c r="O3" s="80">
        <f>SUM(O4:O52)</f>
        <v>125262</v>
      </c>
      <c r="P3" s="80">
        <f>SUM(P4:P52)</f>
        <v>52372</v>
      </c>
      <c r="Q3" s="80">
        <f>SUM(Q4:Q52)</f>
        <v>6502</v>
      </c>
      <c r="R3" s="80">
        <f>SUM(R4:R52)</f>
        <v>941701</v>
      </c>
      <c r="S3" s="81">
        <f>AVERAGE(S4:S52)</f>
        <v>0.38634554095739343</v>
      </c>
      <c r="T3" s="82">
        <f>SUM(T4:T52)</f>
        <v>3</v>
      </c>
      <c r="U3" s="83">
        <f>AVERAGE(U4:U52)</f>
        <v>1.4983333333333337</v>
      </c>
      <c r="V3" s="84">
        <f>SUM(V4:V52)</f>
        <v>802770</v>
      </c>
      <c r="W3" s="80">
        <f>SUM(W4:W52)</f>
        <v>70405.599999999991</v>
      </c>
      <c r="X3" s="83">
        <f>AVERAGE(X4:X52)</f>
        <v>1.5620699523552619</v>
      </c>
      <c r="Y3" s="84">
        <f>SUM(Y4:Y52)</f>
        <v>1358957</v>
      </c>
      <c r="Z3" s="85">
        <f>SUM(Z4:Z52)</f>
        <v>1512</v>
      </c>
    </row>
    <row r="4" spans="1:27">
      <c r="A4" s="12" t="s">
        <v>40</v>
      </c>
      <c r="B4" s="12">
        <f>IF(A4="",0,1)</f>
        <v>1</v>
      </c>
      <c r="C4" s="13">
        <v>2835</v>
      </c>
      <c r="D4" s="13">
        <v>280</v>
      </c>
      <c r="E4" s="87">
        <v>36</v>
      </c>
      <c r="F4" s="44">
        <v>4</v>
      </c>
      <c r="G4" s="88">
        <v>3</v>
      </c>
      <c r="H4" s="44">
        <v>1</v>
      </c>
      <c r="I4" s="89">
        <v>2</v>
      </c>
      <c r="J4" s="90">
        <v>0.22</v>
      </c>
      <c r="K4" s="91">
        <v>13</v>
      </c>
      <c r="L4" s="92">
        <v>1</v>
      </c>
      <c r="M4" s="93">
        <v>8</v>
      </c>
      <c r="N4" s="94">
        <v>4.3</v>
      </c>
      <c r="O4" s="95">
        <v>1103</v>
      </c>
      <c r="P4" s="95">
        <v>388</v>
      </c>
      <c r="Q4" s="95">
        <v>56</v>
      </c>
      <c r="R4" s="95">
        <v>5500</v>
      </c>
      <c r="S4" s="96">
        <v>0.05</v>
      </c>
      <c r="T4" s="97">
        <v>0</v>
      </c>
      <c r="U4" s="98">
        <v>1.2</v>
      </c>
      <c r="V4" s="95">
        <v>10483</v>
      </c>
      <c r="W4" s="95">
        <v>914</v>
      </c>
      <c r="X4" s="98">
        <v>1.1599999999999999</v>
      </c>
      <c r="Y4" s="95">
        <v>12180</v>
      </c>
      <c r="Z4" s="95">
        <v>37</v>
      </c>
    </row>
    <row r="5" spans="1:27">
      <c r="A5" s="12" t="s">
        <v>41</v>
      </c>
      <c r="B5" s="12">
        <f>IF(A5="",0,1)</f>
        <v>1</v>
      </c>
      <c r="C5" s="13">
        <v>3869</v>
      </c>
      <c r="D5" s="13">
        <v>380</v>
      </c>
      <c r="E5" s="87">
        <v>38</v>
      </c>
      <c r="F5" s="99">
        <v>6</v>
      </c>
      <c r="G5" s="88">
        <v>2</v>
      </c>
      <c r="H5" s="99">
        <v>1</v>
      </c>
      <c r="I5" s="89">
        <v>1</v>
      </c>
      <c r="J5" s="90">
        <v>0.19</v>
      </c>
      <c r="K5" s="91">
        <v>46</v>
      </c>
      <c r="L5" s="92">
        <v>1</v>
      </c>
      <c r="M5" s="93">
        <v>10</v>
      </c>
      <c r="N5" s="94">
        <v>7.7903851124321504</v>
      </c>
      <c r="O5" s="95">
        <v>1539</v>
      </c>
      <c r="P5" s="95">
        <v>581</v>
      </c>
      <c r="Q5" s="95">
        <v>67</v>
      </c>
      <c r="R5" s="95">
        <v>8437</v>
      </c>
      <c r="S5" s="96">
        <v>3.5230352303522998E-2</v>
      </c>
      <c r="T5" s="97">
        <v>0</v>
      </c>
      <c r="U5" s="98">
        <v>1.3</v>
      </c>
      <c r="V5" s="95">
        <v>13543</v>
      </c>
      <c r="W5" s="95">
        <v>1108.6666666666699</v>
      </c>
      <c r="X5" s="98">
        <v>2.2255777892638302</v>
      </c>
      <c r="Y5" s="95">
        <v>30141</v>
      </c>
      <c r="Z5" s="95">
        <v>46</v>
      </c>
    </row>
    <row r="6" spans="1:27">
      <c r="A6" s="12" t="s">
        <v>42</v>
      </c>
      <c r="B6" s="12">
        <f>IF(A6="",0,1)</f>
        <v>1</v>
      </c>
      <c r="C6" s="13">
        <v>7870</v>
      </c>
      <c r="D6" s="13">
        <v>1008</v>
      </c>
      <c r="E6" s="87">
        <v>17</v>
      </c>
      <c r="F6" s="99">
        <v>7</v>
      </c>
      <c r="G6" s="88">
        <v>2</v>
      </c>
      <c r="H6" s="99">
        <v>3</v>
      </c>
      <c r="I6" s="89">
        <v>1</v>
      </c>
      <c r="J6" s="100">
        <v>0.112561321972631</v>
      </c>
      <c r="K6" s="91">
        <v>35</v>
      </c>
      <c r="L6" s="92">
        <v>3</v>
      </c>
      <c r="M6" s="93">
        <v>8</v>
      </c>
      <c r="N6" s="94">
        <v>3.1141041931385001</v>
      </c>
      <c r="O6" s="95">
        <v>3194</v>
      </c>
      <c r="P6" s="95">
        <v>694</v>
      </c>
      <c r="Q6" s="95">
        <v>133</v>
      </c>
      <c r="R6" s="95">
        <v>23102</v>
      </c>
      <c r="S6" s="96">
        <v>0.1546170365068</v>
      </c>
      <c r="T6" s="97">
        <v>0</v>
      </c>
      <c r="U6" s="98">
        <v>1.41</v>
      </c>
      <c r="V6" s="95">
        <v>14400</v>
      </c>
      <c r="W6" s="95">
        <v>1453.1666666666699</v>
      </c>
      <c r="X6" s="98">
        <v>1.70194444444444</v>
      </c>
      <c r="Y6" s="95">
        <v>24508</v>
      </c>
      <c r="Z6" s="95">
        <v>12</v>
      </c>
    </row>
    <row r="7" spans="1:27">
      <c r="A7" s="12" t="s">
        <v>122</v>
      </c>
      <c r="B7" s="12">
        <f>IF(A7="",0,1)</f>
        <v>1</v>
      </c>
      <c r="C7" s="13">
        <v>3432</v>
      </c>
      <c r="D7" s="13">
        <v>254</v>
      </c>
      <c r="E7" s="87">
        <v>31.5</v>
      </c>
      <c r="F7" s="99">
        <v>9</v>
      </c>
      <c r="G7" s="88">
        <v>3</v>
      </c>
      <c r="H7" s="99">
        <v>4</v>
      </c>
      <c r="I7" s="89">
        <v>4</v>
      </c>
      <c r="J7" s="90">
        <v>0.34</v>
      </c>
      <c r="K7" s="91">
        <v>92</v>
      </c>
      <c r="L7" s="92">
        <v>1</v>
      </c>
      <c r="M7" s="93">
        <v>8</v>
      </c>
      <c r="N7" s="94">
        <v>8.2872960372960396</v>
      </c>
      <c r="O7" s="95">
        <v>2522</v>
      </c>
      <c r="P7" s="95">
        <v>579</v>
      </c>
      <c r="Q7" s="95">
        <v>71</v>
      </c>
      <c r="R7" s="95">
        <v>6892</v>
      </c>
      <c r="S7" s="96">
        <v>0.27950713359273699</v>
      </c>
      <c r="T7" s="97">
        <v>0</v>
      </c>
      <c r="U7" s="98">
        <v>1.18</v>
      </c>
      <c r="V7" s="95">
        <v>17781</v>
      </c>
      <c r="W7" s="95">
        <v>1589</v>
      </c>
      <c r="X7" s="98">
        <v>1.59957257747033</v>
      </c>
      <c r="Y7" s="95">
        <v>28442</v>
      </c>
      <c r="Z7" s="95">
        <v>135</v>
      </c>
    </row>
    <row r="8" spans="1:27">
      <c r="A8" s="12" t="s">
        <v>48</v>
      </c>
      <c r="B8" s="12">
        <f>IF(A31="",0,1)</f>
        <v>1</v>
      </c>
      <c r="C8" s="13">
        <v>3373</v>
      </c>
      <c r="D8" s="13">
        <v>284</v>
      </c>
      <c r="E8" s="87">
        <v>12.5</v>
      </c>
      <c r="F8" s="99">
        <v>8</v>
      </c>
      <c r="G8" s="101">
        <v>2</v>
      </c>
      <c r="H8" s="99">
        <v>1</v>
      </c>
      <c r="I8" s="102">
        <v>3</v>
      </c>
      <c r="J8" s="103">
        <v>0.17650740663467601</v>
      </c>
      <c r="K8" s="104">
        <v>53</v>
      </c>
      <c r="L8" s="92">
        <v>1</v>
      </c>
      <c r="M8" s="93">
        <v>8</v>
      </c>
      <c r="N8" s="94">
        <v>8.4390750074117999</v>
      </c>
      <c r="O8" s="95">
        <v>858</v>
      </c>
      <c r="P8" s="95">
        <v>532</v>
      </c>
      <c r="Q8" s="95">
        <v>77</v>
      </c>
      <c r="R8" s="95">
        <v>7500</v>
      </c>
      <c r="S8" s="96" t="s">
        <v>123</v>
      </c>
      <c r="T8" s="97">
        <v>0</v>
      </c>
      <c r="U8" s="98">
        <v>1.43</v>
      </c>
      <c r="V8" s="95">
        <v>11151</v>
      </c>
      <c r="W8" s="95">
        <v>846</v>
      </c>
      <c r="X8" s="98">
        <v>2.5526858577706002</v>
      </c>
      <c r="Y8" s="95">
        <v>28465</v>
      </c>
      <c r="Z8" s="95">
        <v>93</v>
      </c>
    </row>
    <row r="9" spans="1:27">
      <c r="A9" s="12" t="s">
        <v>49</v>
      </c>
      <c r="B9" s="12">
        <f>IF(A13="",0,1)</f>
        <v>1</v>
      </c>
      <c r="C9" s="13">
        <v>1256</v>
      </c>
      <c r="D9" s="13">
        <v>75</v>
      </c>
      <c r="E9" s="105">
        <v>19</v>
      </c>
      <c r="F9" s="99">
        <v>9</v>
      </c>
      <c r="G9" s="101">
        <v>0</v>
      </c>
      <c r="H9" s="99">
        <v>4</v>
      </c>
      <c r="I9" s="102">
        <v>1</v>
      </c>
      <c r="J9" s="103">
        <v>8.7999999999999995E-2</v>
      </c>
      <c r="K9" s="104">
        <v>16</v>
      </c>
      <c r="L9" s="92">
        <v>1</v>
      </c>
      <c r="M9" s="93">
        <v>9</v>
      </c>
      <c r="N9" s="94">
        <v>3.8049363057324799</v>
      </c>
      <c r="O9" s="95">
        <v>362</v>
      </c>
      <c r="P9" s="95">
        <v>215</v>
      </c>
      <c r="Q9" s="95">
        <v>27</v>
      </c>
      <c r="R9" s="95">
        <v>2320</v>
      </c>
      <c r="S9" s="96">
        <v>0.87</v>
      </c>
      <c r="T9" s="97">
        <v>0</v>
      </c>
      <c r="U9" s="98">
        <v>1.8</v>
      </c>
      <c r="V9" s="95">
        <v>5720</v>
      </c>
      <c r="W9" s="95">
        <v>220</v>
      </c>
      <c r="X9" s="98">
        <v>0.83548951048951103</v>
      </c>
      <c r="Y9" s="95">
        <v>4779</v>
      </c>
      <c r="Z9" s="95">
        <v>12</v>
      </c>
    </row>
    <row r="10" spans="1:27">
      <c r="A10" s="12" t="s">
        <v>50</v>
      </c>
      <c r="B10" s="12">
        <f>IF(A32="",0,1)</f>
        <v>1</v>
      </c>
      <c r="C10" s="13">
        <v>1552</v>
      </c>
      <c r="D10" s="13">
        <v>148</v>
      </c>
      <c r="E10" s="87">
        <v>1.5</v>
      </c>
      <c r="F10" s="99">
        <v>4</v>
      </c>
      <c r="G10" s="88">
        <v>0</v>
      </c>
      <c r="H10" s="99">
        <v>2</v>
      </c>
      <c r="I10" s="102">
        <v>3</v>
      </c>
      <c r="J10" s="103">
        <v>0.2</v>
      </c>
      <c r="K10" s="104">
        <v>7</v>
      </c>
      <c r="L10" s="92">
        <v>2</v>
      </c>
      <c r="M10" s="93">
        <v>9</v>
      </c>
      <c r="N10" s="94">
        <v>6.4974226804123703</v>
      </c>
      <c r="O10" s="95">
        <v>664</v>
      </c>
      <c r="P10" s="95">
        <v>229</v>
      </c>
      <c r="Q10" s="95">
        <v>50</v>
      </c>
      <c r="R10" s="95">
        <v>2142</v>
      </c>
      <c r="S10" s="96">
        <v>0.28399999999999997</v>
      </c>
      <c r="T10" s="97">
        <v>0</v>
      </c>
      <c r="U10" s="98">
        <v>1.54</v>
      </c>
      <c r="V10" s="95">
        <v>7268</v>
      </c>
      <c r="W10" s="95">
        <v>500</v>
      </c>
      <c r="X10" s="98">
        <v>1.3874518436984</v>
      </c>
      <c r="Y10" s="95">
        <v>10084</v>
      </c>
      <c r="Z10" s="95">
        <v>9</v>
      </c>
    </row>
    <row r="11" spans="1:27">
      <c r="A11" s="12" t="s">
        <v>124</v>
      </c>
      <c r="B11" s="12">
        <f>IF(A41="",0,1)</f>
        <v>1</v>
      </c>
      <c r="C11" s="106">
        <v>8307</v>
      </c>
      <c r="D11" s="13">
        <v>1202</v>
      </c>
      <c r="E11" s="105">
        <v>13</v>
      </c>
      <c r="F11" s="99">
        <v>14</v>
      </c>
      <c r="G11" s="101">
        <v>6</v>
      </c>
      <c r="H11" s="99">
        <v>2</v>
      </c>
      <c r="I11" s="102">
        <v>1</v>
      </c>
      <c r="J11" s="103">
        <v>0.17224278829363701</v>
      </c>
      <c r="K11" s="104">
        <v>37</v>
      </c>
      <c r="L11" s="92">
        <v>1</v>
      </c>
      <c r="M11" s="93"/>
      <c r="N11" s="94">
        <v>4.6411460214277103</v>
      </c>
      <c r="O11" s="95">
        <v>2858</v>
      </c>
      <c r="P11" s="95">
        <v>1439</v>
      </c>
      <c r="Q11" s="95">
        <v>93</v>
      </c>
      <c r="R11" s="95">
        <v>22590</v>
      </c>
      <c r="S11" s="96" t="s">
        <v>123</v>
      </c>
      <c r="T11" s="97">
        <v>0</v>
      </c>
      <c r="U11" s="98"/>
      <c r="V11" s="95">
        <v>22909</v>
      </c>
      <c r="W11" s="95">
        <v>2466</v>
      </c>
      <c r="X11" s="98">
        <v>1.6829193766641899</v>
      </c>
      <c r="Y11" s="95">
        <v>38554</v>
      </c>
      <c r="Z11" s="95">
        <v>0</v>
      </c>
    </row>
    <row r="12" spans="1:27">
      <c r="A12" s="12" t="s">
        <v>52</v>
      </c>
      <c r="B12" s="12">
        <f>IF(A8="",0,1)</f>
        <v>1</v>
      </c>
      <c r="C12" s="13">
        <v>14999</v>
      </c>
      <c r="D12" s="13">
        <v>0</v>
      </c>
      <c r="E12" s="105">
        <v>81</v>
      </c>
      <c r="F12" s="99">
        <v>13</v>
      </c>
      <c r="G12" s="101">
        <v>3</v>
      </c>
      <c r="H12" s="99">
        <v>3</v>
      </c>
      <c r="I12" s="102">
        <v>1</v>
      </c>
      <c r="J12" s="103">
        <v>0.18764584305620399</v>
      </c>
      <c r="K12" s="104">
        <v>27</v>
      </c>
      <c r="L12" s="92">
        <v>3</v>
      </c>
      <c r="M12" s="93">
        <v>9</v>
      </c>
      <c r="N12" s="94">
        <v>3.3554236949129899</v>
      </c>
      <c r="O12" s="95">
        <v>4590</v>
      </c>
      <c r="P12" s="95">
        <v>1397</v>
      </c>
      <c r="Q12" s="95">
        <v>282</v>
      </c>
      <c r="R12" s="95">
        <v>63703</v>
      </c>
      <c r="S12" s="96">
        <v>0.31968444778362098</v>
      </c>
      <c r="T12" s="97">
        <v>0</v>
      </c>
      <c r="U12" s="98">
        <v>1.1399999999999999</v>
      </c>
      <c r="V12" s="95">
        <v>29595</v>
      </c>
      <c r="W12" s="95">
        <v>2814.5</v>
      </c>
      <c r="X12" s="98">
        <v>1.7005575266092201</v>
      </c>
      <c r="Y12" s="95">
        <v>50328</v>
      </c>
      <c r="Z12" s="95">
        <v>14</v>
      </c>
    </row>
    <row r="13" spans="1:27" ht="15" customHeight="1">
      <c r="A13" s="12" t="s">
        <v>125</v>
      </c>
      <c r="B13" s="12">
        <f>IF(A9="",0,1)</f>
        <v>1</v>
      </c>
      <c r="C13" s="13">
        <v>600</v>
      </c>
      <c r="D13" s="13"/>
      <c r="E13" s="87">
        <v>13</v>
      </c>
      <c r="F13" s="99">
        <v>2</v>
      </c>
      <c r="G13" s="88">
        <v>6</v>
      </c>
      <c r="H13" s="99">
        <v>5</v>
      </c>
      <c r="I13" s="102">
        <v>2</v>
      </c>
      <c r="J13" s="103">
        <v>0.17166666666666699</v>
      </c>
      <c r="K13" s="104">
        <v>16</v>
      </c>
      <c r="L13" s="92">
        <v>3</v>
      </c>
      <c r="M13" s="93"/>
      <c r="N13" s="94">
        <v>11.57</v>
      </c>
      <c r="O13" s="95">
        <v>600</v>
      </c>
      <c r="P13" s="95">
        <v>418</v>
      </c>
      <c r="Q13" s="95">
        <v>159</v>
      </c>
      <c r="R13" s="95">
        <v>25500</v>
      </c>
      <c r="S13" s="96">
        <v>0.120388349514563</v>
      </c>
      <c r="T13" s="97">
        <v>0</v>
      </c>
      <c r="U13" s="98" t="s">
        <v>126</v>
      </c>
      <c r="V13" s="95">
        <v>8614</v>
      </c>
      <c r="W13" s="95">
        <v>515</v>
      </c>
      <c r="X13" s="98">
        <v>0.805897376364059</v>
      </c>
      <c r="Y13" s="95">
        <v>6942</v>
      </c>
      <c r="Z13" s="95">
        <v>11</v>
      </c>
    </row>
    <row r="14" spans="1:27">
      <c r="A14" s="12" t="s">
        <v>55</v>
      </c>
      <c r="B14" s="12">
        <f>IF(A10="",0,1)</f>
        <v>1</v>
      </c>
      <c r="C14" s="13">
        <v>3038</v>
      </c>
      <c r="D14" s="13">
        <v>280</v>
      </c>
      <c r="E14" s="105">
        <v>38</v>
      </c>
      <c r="F14" s="99">
        <v>5</v>
      </c>
      <c r="G14" s="101">
        <v>5</v>
      </c>
      <c r="H14" s="99">
        <v>2</v>
      </c>
      <c r="I14" s="102">
        <v>2</v>
      </c>
      <c r="J14" s="103">
        <v>0.16312152621300899</v>
      </c>
      <c r="K14" s="104">
        <v>29</v>
      </c>
      <c r="L14" s="92">
        <v>5</v>
      </c>
      <c r="M14" s="93">
        <v>10</v>
      </c>
      <c r="N14" s="94">
        <v>8.8018433179723505</v>
      </c>
      <c r="O14" s="95">
        <v>1397</v>
      </c>
      <c r="P14" s="95">
        <v>473</v>
      </c>
      <c r="Q14" s="95">
        <v>61</v>
      </c>
      <c r="R14" s="95">
        <v>6269</v>
      </c>
      <c r="S14" s="96">
        <v>0.39124293785310699</v>
      </c>
      <c r="T14" s="97">
        <v>0</v>
      </c>
      <c r="U14" s="98">
        <v>1.08</v>
      </c>
      <c r="V14" s="95">
        <v>13078</v>
      </c>
      <c r="W14" s="95">
        <v>723.93333333333305</v>
      </c>
      <c r="X14" s="98">
        <v>2.0446551460468001</v>
      </c>
      <c r="Y14" s="95">
        <v>26740</v>
      </c>
      <c r="Z14" s="95">
        <v>89</v>
      </c>
    </row>
    <row r="15" spans="1:27" ht="15.75" customHeight="1">
      <c r="A15" s="12" t="s">
        <v>127</v>
      </c>
      <c r="B15" s="12">
        <f>IF(A11="",0,1)</f>
        <v>1</v>
      </c>
      <c r="C15" s="13">
        <v>2253</v>
      </c>
      <c r="D15" s="13">
        <v>552</v>
      </c>
      <c r="E15" s="87">
        <v>9</v>
      </c>
      <c r="F15" s="99">
        <v>8</v>
      </c>
      <c r="G15" s="88">
        <v>0</v>
      </c>
      <c r="H15" s="99">
        <v>2</v>
      </c>
      <c r="I15" s="89">
        <v>2</v>
      </c>
      <c r="J15" s="107">
        <v>9.8000000000000004E-2</v>
      </c>
      <c r="K15" s="91">
        <v>16</v>
      </c>
      <c r="L15" s="92">
        <v>2</v>
      </c>
      <c r="M15" s="93"/>
      <c r="N15" s="94">
        <v>2.4700000000000002</v>
      </c>
      <c r="O15" s="95">
        <v>849</v>
      </c>
      <c r="P15" s="95">
        <v>249</v>
      </c>
      <c r="Q15" s="95">
        <v>59</v>
      </c>
      <c r="R15" s="95" t="s">
        <v>123</v>
      </c>
      <c r="S15" s="96">
        <v>0.38</v>
      </c>
      <c r="T15" s="97">
        <v>0</v>
      </c>
      <c r="U15" s="98">
        <v>1.1000000000000001</v>
      </c>
      <c r="V15" s="95">
        <v>7727</v>
      </c>
      <c r="W15" s="95">
        <v>491</v>
      </c>
      <c r="X15" s="98">
        <v>0.72</v>
      </c>
      <c r="Y15" s="95">
        <v>5565</v>
      </c>
      <c r="Z15" s="95">
        <v>56</v>
      </c>
    </row>
    <row r="16" spans="1:27">
      <c r="A16" s="12" t="s">
        <v>57</v>
      </c>
      <c r="B16" s="12">
        <f>IF(A12="",0,1)</f>
        <v>1</v>
      </c>
      <c r="C16" s="13">
        <v>1376</v>
      </c>
      <c r="D16" s="13">
        <v>60</v>
      </c>
      <c r="E16" s="105">
        <v>13.5</v>
      </c>
      <c r="F16" s="99">
        <v>5</v>
      </c>
      <c r="G16" s="101">
        <v>1</v>
      </c>
      <c r="H16" s="99">
        <v>1</v>
      </c>
      <c r="I16" s="102">
        <v>3</v>
      </c>
      <c r="J16" s="103">
        <v>0.12839999999999999</v>
      </c>
      <c r="K16" s="104">
        <v>29</v>
      </c>
      <c r="L16" s="92">
        <v>1</v>
      </c>
      <c r="M16" s="93">
        <v>8</v>
      </c>
      <c r="N16" s="94">
        <v>3.2914244186046502</v>
      </c>
      <c r="O16" s="95">
        <v>329</v>
      </c>
      <c r="P16" s="95">
        <v>182</v>
      </c>
      <c r="Q16" s="95">
        <v>18</v>
      </c>
      <c r="R16" s="95">
        <v>3076</v>
      </c>
      <c r="S16" s="96">
        <v>0.249221183800623</v>
      </c>
      <c r="T16" s="97">
        <v>0</v>
      </c>
      <c r="U16" s="98">
        <v>1.41</v>
      </c>
      <c r="V16" s="95">
        <v>5732</v>
      </c>
      <c r="W16" s="95">
        <v>321</v>
      </c>
      <c r="X16" s="98">
        <v>0.79012561060711795</v>
      </c>
      <c r="Y16" s="95">
        <v>4529</v>
      </c>
      <c r="Z16" s="95">
        <v>10</v>
      </c>
    </row>
    <row r="17" spans="1:26">
      <c r="A17" s="12" t="s">
        <v>58</v>
      </c>
      <c r="B17" s="12">
        <f>IF(A42="",0,1)</f>
        <v>1</v>
      </c>
      <c r="C17" s="13">
        <v>3015</v>
      </c>
      <c r="D17" s="13">
        <v>213</v>
      </c>
      <c r="E17" s="105">
        <v>15</v>
      </c>
      <c r="F17" s="99">
        <v>7</v>
      </c>
      <c r="G17" s="101">
        <v>0</v>
      </c>
      <c r="H17" s="99">
        <v>1</v>
      </c>
      <c r="I17" s="102">
        <v>1</v>
      </c>
      <c r="J17" s="103">
        <v>0.19019607843137301</v>
      </c>
      <c r="K17" s="104">
        <v>25</v>
      </c>
      <c r="L17" s="92">
        <v>1</v>
      </c>
      <c r="M17" s="93">
        <v>7.5</v>
      </c>
      <c r="N17" s="94">
        <v>6.4925373134328401</v>
      </c>
      <c r="O17" s="95">
        <v>1309</v>
      </c>
      <c r="P17" s="95">
        <v>499</v>
      </c>
      <c r="Q17" s="95">
        <v>58</v>
      </c>
      <c r="R17" s="95">
        <v>11782</v>
      </c>
      <c r="S17" s="96">
        <v>0.39948453608247397</v>
      </c>
      <c r="T17" s="97">
        <v>0</v>
      </c>
      <c r="U17" s="98">
        <v>1.32</v>
      </c>
      <c r="V17" s="95">
        <v>8855</v>
      </c>
      <c r="W17" s="95">
        <v>776</v>
      </c>
      <c r="X17" s="98">
        <v>2.2106154714850401</v>
      </c>
      <c r="Y17" s="95">
        <v>19575</v>
      </c>
      <c r="Z17" s="95">
        <v>16</v>
      </c>
    </row>
    <row r="18" spans="1:26">
      <c r="A18" s="12" t="s">
        <v>128</v>
      </c>
      <c r="B18" s="12">
        <f>IF(A14="",0,1)</f>
        <v>1</v>
      </c>
      <c r="C18" s="13">
        <v>17836</v>
      </c>
      <c r="D18" s="13">
        <v>0</v>
      </c>
      <c r="E18" s="87">
        <v>30</v>
      </c>
      <c r="F18" s="99">
        <v>13</v>
      </c>
      <c r="G18" s="88">
        <v>10</v>
      </c>
      <c r="H18" s="99">
        <v>7</v>
      </c>
      <c r="I18" s="108">
        <v>1</v>
      </c>
      <c r="J18" s="100">
        <v>0.35450773716079798</v>
      </c>
      <c r="K18" s="109">
        <v>32</v>
      </c>
      <c r="L18" s="92">
        <v>3</v>
      </c>
      <c r="M18" s="93">
        <v>6</v>
      </c>
      <c r="N18" s="110">
        <v>9.3896613590491107</v>
      </c>
      <c r="O18" s="95" t="s">
        <v>123</v>
      </c>
      <c r="P18" s="95" t="s">
        <v>123</v>
      </c>
      <c r="Q18" s="95">
        <v>810</v>
      </c>
      <c r="R18" s="95">
        <v>57137</v>
      </c>
      <c r="S18" s="96" t="s">
        <v>123</v>
      </c>
      <c r="T18" s="97">
        <v>1</v>
      </c>
      <c r="U18" s="98">
        <v>1.0900000000000001</v>
      </c>
      <c r="V18" s="95">
        <v>79166</v>
      </c>
      <c r="W18" s="95">
        <v>6323</v>
      </c>
      <c r="X18" s="98">
        <v>2.1154788671904599</v>
      </c>
      <c r="Y18" s="95">
        <v>167474</v>
      </c>
      <c r="Z18" s="95">
        <v>10</v>
      </c>
    </row>
    <row r="19" spans="1:26" ht="15" customHeight="1">
      <c r="A19" s="12" t="s">
        <v>129</v>
      </c>
      <c r="B19" s="12">
        <f>IF(A15="",0,1)</f>
        <v>1</v>
      </c>
      <c r="C19" s="13">
        <v>2346</v>
      </c>
      <c r="D19" s="13">
        <v>213</v>
      </c>
      <c r="E19" s="87">
        <v>30</v>
      </c>
      <c r="F19" s="99">
        <v>7</v>
      </c>
      <c r="G19" s="88">
        <v>0</v>
      </c>
      <c r="H19" s="99">
        <v>6</v>
      </c>
      <c r="I19" s="102">
        <v>1</v>
      </c>
      <c r="J19" s="103">
        <v>0.16769275872178199</v>
      </c>
      <c r="K19" s="104">
        <v>9</v>
      </c>
      <c r="L19" s="92">
        <v>0</v>
      </c>
      <c r="M19" s="93">
        <v>7</v>
      </c>
      <c r="N19" s="94">
        <v>6.2843137254902004</v>
      </c>
      <c r="O19" s="95">
        <v>864</v>
      </c>
      <c r="P19" s="95">
        <v>368</v>
      </c>
      <c r="Q19" s="95">
        <v>93</v>
      </c>
      <c r="R19" s="95">
        <v>5000</v>
      </c>
      <c r="S19" s="96">
        <v>0.63811188811188801</v>
      </c>
      <c r="T19" s="97">
        <v>0</v>
      </c>
      <c r="U19" s="98">
        <v>1.8</v>
      </c>
      <c r="V19" s="95">
        <v>8898</v>
      </c>
      <c r="W19" s="95">
        <v>572</v>
      </c>
      <c r="X19" s="98">
        <v>1.6568891885817001</v>
      </c>
      <c r="Y19" s="95">
        <v>14743</v>
      </c>
      <c r="Z19" s="95">
        <v>62</v>
      </c>
    </row>
    <row r="20" spans="1:26">
      <c r="A20" s="12" t="s">
        <v>61</v>
      </c>
      <c r="B20" s="12">
        <f>IF(A16="",0,1)</f>
        <v>1</v>
      </c>
      <c r="C20" s="13">
        <v>1659</v>
      </c>
      <c r="D20" s="13">
        <v>136</v>
      </c>
      <c r="E20" s="87">
        <v>6</v>
      </c>
      <c r="F20" s="99">
        <v>2</v>
      </c>
      <c r="G20" s="88">
        <v>2</v>
      </c>
      <c r="H20" s="99">
        <v>1</v>
      </c>
      <c r="I20" s="102">
        <v>0</v>
      </c>
      <c r="J20" s="103">
        <v>0.13566666666666699</v>
      </c>
      <c r="K20" s="104">
        <v>4</v>
      </c>
      <c r="L20" s="92">
        <v>1</v>
      </c>
      <c r="M20" s="93">
        <v>7</v>
      </c>
      <c r="N20" s="94">
        <v>2.69680530440024</v>
      </c>
      <c r="O20" s="95">
        <v>187</v>
      </c>
      <c r="P20" s="95">
        <v>187</v>
      </c>
      <c r="Q20" s="95">
        <v>30</v>
      </c>
      <c r="R20" s="95">
        <v>2628</v>
      </c>
      <c r="S20" s="96" t="s">
        <v>123</v>
      </c>
      <c r="T20" s="97">
        <v>0</v>
      </c>
      <c r="U20" s="98">
        <v>1.3</v>
      </c>
      <c r="V20" s="95">
        <v>3661</v>
      </c>
      <c r="W20" s="95">
        <v>339.16666666666703</v>
      </c>
      <c r="X20" s="98">
        <v>1.2220704725484799</v>
      </c>
      <c r="Y20" s="95">
        <v>4474</v>
      </c>
      <c r="Z20" s="95">
        <v>6</v>
      </c>
    </row>
    <row r="21" spans="1:26">
      <c r="A21" s="12" t="s">
        <v>62</v>
      </c>
      <c r="B21" s="12">
        <f>IF(A17="",0,1)</f>
        <v>1</v>
      </c>
      <c r="C21" s="13">
        <v>17113</v>
      </c>
      <c r="D21" s="13">
        <v>1883</v>
      </c>
      <c r="E21" s="87">
        <v>41</v>
      </c>
      <c r="F21" s="99">
        <v>14</v>
      </c>
      <c r="G21" s="88">
        <v>14</v>
      </c>
      <c r="H21" s="99">
        <v>8</v>
      </c>
      <c r="I21" s="102">
        <v>3</v>
      </c>
      <c r="J21" s="103">
        <v>0.15030785082428599</v>
      </c>
      <c r="K21" s="104">
        <v>92</v>
      </c>
      <c r="L21" s="92">
        <v>3</v>
      </c>
      <c r="M21" s="93"/>
      <c r="N21" s="94">
        <v>5.4492491088646098</v>
      </c>
      <c r="O21" s="95">
        <v>6978</v>
      </c>
      <c r="P21" s="95">
        <v>2264</v>
      </c>
      <c r="Q21" s="95">
        <v>821</v>
      </c>
      <c r="R21" s="95">
        <v>36200</v>
      </c>
      <c r="S21" s="96" t="s">
        <v>123</v>
      </c>
      <c r="T21" s="97">
        <v>2</v>
      </c>
      <c r="U21" s="98">
        <v>1.28</v>
      </c>
      <c r="V21" s="95">
        <v>46526</v>
      </c>
      <c r="W21" s="95">
        <v>3987.36666666667</v>
      </c>
      <c r="X21" s="98">
        <v>2.0043201650689899</v>
      </c>
      <c r="Y21" s="95">
        <v>93253</v>
      </c>
      <c r="Z21" s="95">
        <v>35</v>
      </c>
    </row>
    <row r="22" spans="1:26">
      <c r="A22" s="12" t="s">
        <v>71</v>
      </c>
      <c r="B22" s="12">
        <f>IF(A19="",0,1)</f>
        <v>1</v>
      </c>
      <c r="C22" s="13">
        <v>6025</v>
      </c>
      <c r="D22" s="13">
        <v>609</v>
      </c>
      <c r="E22" s="87">
        <v>76</v>
      </c>
      <c r="F22" s="99">
        <v>9</v>
      </c>
      <c r="G22" s="88">
        <v>1</v>
      </c>
      <c r="H22" s="99">
        <v>2</v>
      </c>
      <c r="I22" s="102">
        <v>1</v>
      </c>
      <c r="J22" s="103">
        <v>0.242006615214994</v>
      </c>
      <c r="K22" s="104">
        <v>23</v>
      </c>
      <c r="L22" s="92">
        <v>1</v>
      </c>
      <c r="M22" s="93">
        <v>10</v>
      </c>
      <c r="N22" s="94">
        <v>4.3153526970954399</v>
      </c>
      <c r="O22" s="95">
        <v>1488</v>
      </c>
      <c r="P22" s="95">
        <v>725</v>
      </c>
      <c r="Q22" s="95">
        <v>182</v>
      </c>
      <c r="R22" s="95">
        <v>23826</v>
      </c>
      <c r="S22" s="96">
        <v>0.50615034168564899</v>
      </c>
      <c r="T22" s="97">
        <v>0</v>
      </c>
      <c r="U22" s="98">
        <v>1.1399999999999999</v>
      </c>
      <c r="V22" s="95">
        <v>13590</v>
      </c>
      <c r="W22" s="95">
        <v>2195</v>
      </c>
      <c r="X22" s="98">
        <v>1.9131714495952901</v>
      </c>
      <c r="Y22" s="95">
        <v>26000</v>
      </c>
      <c r="Z22" s="95">
        <v>48</v>
      </c>
    </row>
    <row r="23" spans="1:26">
      <c r="A23" s="12" t="s">
        <v>106</v>
      </c>
      <c r="B23" s="12">
        <f>IF(A20="",0,1)</f>
        <v>1</v>
      </c>
      <c r="C23" s="13">
        <v>3204</v>
      </c>
      <c r="D23" s="13">
        <v>320</v>
      </c>
      <c r="E23" s="87">
        <v>14</v>
      </c>
      <c r="F23" s="99">
        <v>13</v>
      </c>
      <c r="G23" s="88">
        <v>1</v>
      </c>
      <c r="H23" s="99">
        <v>1</v>
      </c>
      <c r="I23" s="102">
        <v>1</v>
      </c>
      <c r="J23" s="103">
        <v>0.16208021093533201</v>
      </c>
      <c r="K23" s="104">
        <v>77</v>
      </c>
      <c r="L23" s="92">
        <v>1</v>
      </c>
      <c r="M23" s="93">
        <v>7</v>
      </c>
      <c r="N23" s="94">
        <v>8.8870162297128594</v>
      </c>
      <c r="O23" s="95">
        <v>1859</v>
      </c>
      <c r="P23" s="95">
        <v>800</v>
      </c>
      <c r="Q23" s="95">
        <v>89</v>
      </c>
      <c r="R23" s="95" t="s">
        <v>123</v>
      </c>
      <c r="S23" s="96">
        <v>0.15311653116531199</v>
      </c>
      <c r="T23" s="97">
        <v>0</v>
      </c>
      <c r="U23" s="98">
        <v>1.34</v>
      </c>
      <c r="V23" s="95">
        <v>12403</v>
      </c>
      <c r="W23" s="95">
        <v>778.63333333333298</v>
      </c>
      <c r="X23" s="98">
        <v>2.2957349028460898</v>
      </c>
      <c r="Y23" s="95">
        <v>28474</v>
      </c>
      <c r="Z23" s="95">
        <v>41</v>
      </c>
    </row>
    <row r="24" spans="1:26">
      <c r="A24" s="12" t="s">
        <v>74</v>
      </c>
      <c r="B24" s="12">
        <f>IF(A21="",0,1)</f>
        <v>1</v>
      </c>
      <c r="C24" s="13">
        <v>3414</v>
      </c>
      <c r="D24" s="13">
        <v>0</v>
      </c>
      <c r="E24" s="87">
        <v>0</v>
      </c>
      <c r="F24" s="99">
        <v>2</v>
      </c>
      <c r="G24" s="88">
        <v>5</v>
      </c>
      <c r="H24" s="99">
        <v>2</v>
      </c>
      <c r="I24" s="89">
        <v>0</v>
      </c>
      <c r="J24" s="90">
        <v>0.03</v>
      </c>
      <c r="K24" s="91">
        <v>4</v>
      </c>
      <c r="L24" s="92">
        <v>0</v>
      </c>
      <c r="M24" s="93">
        <v>7</v>
      </c>
      <c r="N24" s="94"/>
      <c r="O24" s="95"/>
      <c r="P24" s="95"/>
      <c r="Q24" s="95"/>
      <c r="R24" s="95"/>
      <c r="S24" s="96"/>
      <c r="T24" s="97"/>
      <c r="U24" s="98"/>
      <c r="V24" s="95"/>
      <c r="W24" s="95"/>
      <c r="X24" s="98"/>
      <c r="Y24" s="95"/>
      <c r="Z24" s="95"/>
    </row>
    <row r="25" spans="1:26">
      <c r="A25" s="12" t="s">
        <v>75</v>
      </c>
      <c r="B25" s="12">
        <f>IF(A43="",0,1)</f>
        <v>1</v>
      </c>
      <c r="C25" s="13">
        <v>2929</v>
      </c>
      <c r="D25" s="13">
        <v>226</v>
      </c>
      <c r="E25" s="87">
        <v>24</v>
      </c>
      <c r="F25" s="99">
        <v>5</v>
      </c>
      <c r="G25" s="88">
        <v>4</v>
      </c>
      <c r="H25" s="99">
        <v>4</v>
      </c>
      <c r="I25" s="102">
        <v>2</v>
      </c>
      <c r="J25" s="103">
        <v>0.23216720045988301</v>
      </c>
      <c r="K25" s="104">
        <v>31</v>
      </c>
      <c r="L25" s="92">
        <v>2</v>
      </c>
      <c r="M25" s="93">
        <v>9</v>
      </c>
      <c r="N25" s="110">
        <v>5.4226698531922199</v>
      </c>
      <c r="O25" s="95">
        <v>1135</v>
      </c>
      <c r="P25" s="95">
        <v>437</v>
      </c>
      <c r="Q25" s="95">
        <v>68</v>
      </c>
      <c r="R25" s="95">
        <v>8000</v>
      </c>
      <c r="S25" s="96">
        <v>0.34133042529989099</v>
      </c>
      <c r="T25" s="97">
        <v>0</v>
      </c>
      <c r="U25" s="98">
        <v>1.1000000000000001</v>
      </c>
      <c r="V25" s="95">
        <v>8761</v>
      </c>
      <c r="W25" s="95">
        <v>942.36666666666702</v>
      </c>
      <c r="X25" s="98">
        <v>1.8129208994407</v>
      </c>
      <c r="Y25" s="95">
        <v>15883</v>
      </c>
      <c r="Z25" s="95">
        <v>42</v>
      </c>
    </row>
    <row r="26" spans="1:26">
      <c r="A26" s="12" t="s">
        <v>77</v>
      </c>
      <c r="B26" s="12">
        <f>IF(A18="",0,1)</f>
        <v>1</v>
      </c>
      <c r="C26" s="13">
        <v>2425</v>
      </c>
      <c r="D26" s="13">
        <v>232</v>
      </c>
      <c r="E26" s="87">
        <v>0</v>
      </c>
      <c r="F26" s="99">
        <v>7</v>
      </c>
      <c r="G26" s="88">
        <v>0</v>
      </c>
      <c r="H26" s="99">
        <v>0</v>
      </c>
      <c r="I26" s="108">
        <v>2</v>
      </c>
      <c r="J26" s="100">
        <v>0.107949790794979</v>
      </c>
      <c r="K26" s="109">
        <v>7</v>
      </c>
      <c r="L26" s="92">
        <v>1</v>
      </c>
      <c r="M26" s="93">
        <v>9</v>
      </c>
      <c r="N26" s="110">
        <v>3.1719587628866002</v>
      </c>
      <c r="O26" s="95">
        <v>1562</v>
      </c>
      <c r="P26" s="95">
        <v>343</v>
      </c>
      <c r="Q26" s="95">
        <v>76</v>
      </c>
      <c r="R26" s="95">
        <v>8660</v>
      </c>
      <c r="S26" s="96">
        <v>0.66149555516820602</v>
      </c>
      <c r="T26" s="97">
        <v>0</v>
      </c>
      <c r="U26" s="98">
        <v>1.19</v>
      </c>
      <c r="V26" s="95">
        <v>7775</v>
      </c>
      <c r="W26" s="95">
        <v>387</v>
      </c>
      <c r="X26" s="98">
        <v>0.98932475884244397</v>
      </c>
      <c r="Y26" s="95">
        <v>7692</v>
      </c>
      <c r="Z26" s="95">
        <v>78</v>
      </c>
    </row>
    <row r="27" spans="1:26">
      <c r="A27" s="12" t="s">
        <v>78</v>
      </c>
      <c r="B27" s="12">
        <f>IF(A34="",0,1)</f>
        <v>1</v>
      </c>
      <c r="C27" s="13">
        <v>1220</v>
      </c>
      <c r="D27" s="13">
        <v>82</v>
      </c>
      <c r="E27" s="87">
        <v>3</v>
      </c>
      <c r="F27" s="99">
        <v>4</v>
      </c>
      <c r="G27" s="88">
        <v>1</v>
      </c>
      <c r="H27" s="99">
        <v>2</v>
      </c>
      <c r="I27" s="108">
        <v>1</v>
      </c>
      <c r="J27" s="100">
        <v>0.2404</v>
      </c>
      <c r="K27" s="109">
        <v>16</v>
      </c>
      <c r="L27" s="92">
        <v>1</v>
      </c>
      <c r="M27" s="111">
        <v>5</v>
      </c>
      <c r="N27" s="110">
        <v>8.5844262295081997</v>
      </c>
      <c r="O27" s="95">
        <v>289</v>
      </c>
      <c r="P27" s="95">
        <v>102</v>
      </c>
      <c r="Q27" s="95">
        <v>16</v>
      </c>
      <c r="R27" s="95">
        <v>3200</v>
      </c>
      <c r="S27" s="96">
        <v>0.60232945091514101</v>
      </c>
      <c r="T27" s="97">
        <v>0</v>
      </c>
      <c r="U27" s="98">
        <v>1.52</v>
      </c>
      <c r="V27" s="95">
        <v>7068</v>
      </c>
      <c r="W27" s="95">
        <v>601</v>
      </c>
      <c r="X27" s="98">
        <v>1.48174872665535</v>
      </c>
      <c r="Y27" s="95">
        <v>10473</v>
      </c>
      <c r="Z27" s="95">
        <v>4</v>
      </c>
    </row>
    <row r="28" spans="1:26">
      <c r="A28" s="12" t="s">
        <v>79</v>
      </c>
      <c r="B28" s="12">
        <f>IF(A45="",0,1)</f>
        <v>1</v>
      </c>
      <c r="C28" s="13">
        <v>7149</v>
      </c>
      <c r="D28" s="13">
        <v>787</v>
      </c>
      <c r="E28" s="87">
        <v>14</v>
      </c>
      <c r="F28" s="99">
        <v>6</v>
      </c>
      <c r="G28" s="88">
        <v>2</v>
      </c>
      <c r="H28" s="99">
        <v>2</v>
      </c>
      <c r="I28" s="108">
        <v>6</v>
      </c>
      <c r="J28" s="100">
        <v>0.114760014435222</v>
      </c>
      <c r="K28" s="109">
        <v>46</v>
      </c>
      <c r="L28" s="92">
        <v>2</v>
      </c>
      <c r="M28" s="111">
        <v>7</v>
      </c>
      <c r="N28" s="110">
        <v>4.2526227444397797</v>
      </c>
      <c r="O28" s="95">
        <v>1200</v>
      </c>
      <c r="P28" s="95">
        <v>1021</v>
      </c>
      <c r="Q28" s="95">
        <v>179</v>
      </c>
      <c r="R28" s="95">
        <v>25000</v>
      </c>
      <c r="S28" s="96">
        <v>0.24292452830188699</v>
      </c>
      <c r="T28" s="97">
        <v>0</v>
      </c>
      <c r="U28" s="98" t="s">
        <v>123</v>
      </c>
      <c r="V28" s="95">
        <v>13446</v>
      </c>
      <c r="W28" s="95">
        <v>1272</v>
      </c>
      <c r="X28" s="98">
        <v>2.2610441767068301</v>
      </c>
      <c r="Y28" s="95">
        <v>30402</v>
      </c>
      <c r="Z28" s="95">
        <v>25</v>
      </c>
    </row>
    <row r="29" spans="1:26">
      <c r="A29" s="12" t="s">
        <v>80</v>
      </c>
      <c r="B29" s="12">
        <f>IF(A22="",0,1)</f>
        <v>1</v>
      </c>
      <c r="C29" s="13">
        <v>5362</v>
      </c>
      <c r="D29" s="13">
        <v>507</v>
      </c>
      <c r="E29" s="87">
        <v>32</v>
      </c>
      <c r="F29" s="99">
        <v>11</v>
      </c>
      <c r="G29" s="88">
        <v>1</v>
      </c>
      <c r="H29" s="99">
        <v>4</v>
      </c>
      <c r="I29" s="108">
        <v>1</v>
      </c>
      <c r="J29" s="100">
        <v>0.14790426744333299</v>
      </c>
      <c r="K29" s="109">
        <v>10</v>
      </c>
      <c r="L29" s="92">
        <v>2</v>
      </c>
      <c r="M29" s="111">
        <v>8</v>
      </c>
      <c r="N29" s="110">
        <v>5.1857515852293901</v>
      </c>
      <c r="O29" s="95">
        <v>1542</v>
      </c>
      <c r="P29" s="95">
        <v>655</v>
      </c>
      <c r="Q29" s="95">
        <v>132</v>
      </c>
      <c r="R29" s="95">
        <v>24250</v>
      </c>
      <c r="S29" s="96">
        <v>0.40523945968072</v>
      </c>
      <c r="T29" s="97">
        <v>0</v>
      </c>
      <c r="U29" s="98">
        <v>1.1200000000000001</v>
      </c>
      <c r="V29" s="95">
        <v>12452</v>
      </c>
      <c r="W29" s="95">
        <v>1168</v>
      </c>
      <c r="X29" s="98">
        <v>2.2330549309347898</v>
      </c>
      <c r="Y29" s="95">
        <v>27806</v>
      </c>
      <c r="Z29" s="95">
        <v>74</v>
      </c>
    </row>
    <row r="30" spans="1:26">
      <c r="A30" s="12" t="s">
        <v>107</v>
      </c>
      <c r="B30" s="12">
        <f>IF(A44="",0,1)</f>
        <v>1</v>
      </c>
      <c r="C30" s="13">
        <v>16332</v>
      </c>
      <c r="D30" s="13">
        <v>1600</v>
      </c>
      <c r="E30" s="87">
        <v>51</v>
      </c>
      <c r="F30" s="99">
        <v>14</v>
      </c>
      <c r="G30" s="88">
        <v>23</v>
      </c>
      <c r="H30" s="99">
        <v>12</v>
      </c>
      <c r="I30" s="108">
        <v>3</v>
      </c>
      <c r="J30" s="100">
        <v>0.21592963998027301</v>
      </c>
      <c r="K30" s="109">
        <v>56</v>
      </c>
      <c r="L30" s="92">
        <v>13</v>
      </c>
      <c r="M30" s="111">
        <v>8</v>
      </c>
      <c r="N30" s="110">
        <v>5.8411707078128803</v>
      </c>
      <c r="O30" s="95">
        <v>10426</v>
      </c>
      <c r="P30" s="95">
        <v>3584</v>
      </c>
      <c r="Q30" s="95">
        <v>547</v>
      </c>
      <c r="R30" s="95">
        <v>59759</v>
      </c>
      <c r="S30" s="96">
        <v>0.58765719328506405</v>
      </c>
      <c r="T30" s="97">
        <v>0</v>
      </c>
      <c r="U30" s="98">
        <v>1.19</v>
      </c>
      <c r="V30" s="95">
        <v>65224</v>
      </c>
      <c r="W30" s="95">
        <v>5254</v>
      </c>
      <c r="X30" s="98">
        <v>1.46262112105973</v>
      </c>
      <c r="Y30" s="95">
        <v>95398</v>
      </c>
      <c r="Z30" s="95">
        <v>31</v>
      </c>
    </row>
    <row r="31" spans="1:26">
      <c r="A31" s="12" t="s">
        <v>130</v>
      </c>
      <c r="B31" s="12">
        <f>IF(A23="",0,1)</f>
        <v>1</v>
      </c>
      <c r="C31" s="13">
        <v>626</v>
      </c>
      <c r="D31" s="13"/>
      <c r="E31" s="87">
        <v>8</v>
      </c>
      <c r="F31" s="99">
        <v>7</v>
      </c>
      <c r="G31" s="88">
        <v>0</v>
      </c>
      <c r="H31" s="99">
        <v>0</v>
      </c>
      <c r="I31" s="108">
        <v>1</v>
      </c>
      <c r="J31" s="100">
        <v>0.119062832800852</v>
      </c>
      <c r="K31" s="109">
        <v>4</v>
      </c>
      <c r="L31" s="92">
        <v>1</v>
      </c>
      <c r="M31" s="111"/>
      <c r="N31" s="110">
        <v>5.7651757188498403</v>
      </c>
      <c r="O31" s="95">
        <v>632</v>
      </c>
      <c r="P31" s="95">
        <v>346</v>
      </c>
      <c r="Q31" s="95">
        <v>166</v>
      </c>
      <c r="R31" s="95" t="s">
        <v>123</v>
      </c>
      <c r="S31" s="96">
        <v>0.42485549132947997</v>
      </c>
      <c r="T31" s="97">
        <v>0</v>
      </c>
      <c r="U31" s="98" t="s">
        <v>123</v>
      </c>
      <c r="V31" s="95">
        <v>9023</v>
      </c>
      <c r="W31" s="95">
        <v>372.66666666666703</v>
      </c>
      <c r="X31" s="98">
        <v>0.399977834423141</v>
      </c>
      <c r="Y31" s="95">
        <v>3609</v>
      </c>
      <c r="Z31" s="95">
        <v>15</v>
      </c>
    </row>
    <row r="32" spans="1:26">
      <c r="A32" s="12" t="s">
        <v>131</v>
      </c>
      <c r="B32" s="12">
        <f>IF(A24="",0,1)</f>
        <v>1</v>
      </c>
      <c r="C32" s="13">
        <v>656</v>
      </c>
      <c r="D32" s="13"/>
      <c r="E32" s="87">
        <v>10</v>
      </c>
      <c r="F32" s="99">
        <v>7</v>
      </c>
      <c r="G32" s="88">
        <v>0</v>
      </c>
      <c r="H32" s="99">
        <v>0</v>
      </c>
      <c r="I32" s="108">
        <v>1</v>
      </c>
      <c r="J32" s="100">
        <v>5.8536585365853697E-2</v>
      </c>
      <c r="K32" s="109">
        <v>6</v>
      </c>
      <c r="L32" s="92">
        <v>1</v>
      </c>
      <c r="M32" s="111">
        <v>10</v>
      </c>
      <c r="N32" s="110">
        <v>6.1524390243902403</v>
      </c>
      <c r="O32" s="95">
        <v>2059</v>
      </c>
      <c r="P32" s="95">
        <v>348</v>
      </c>
      <c r="Q32" s="95">
        <v>221</v>
      </c>
      <c r="R32" s="95">
        <v>12261</v>
      </c>
      <c r="S32" s="96">
        <v>5.6250000000000001E-2</v>
      </c>
      <c r="T32" s="97">
        <v>0</v>
      </c>
      <c r="U32" s="98">
        <v>1.8</v>
      </c>
      <c r="V32" s="95">
        <v>5784</v>
      </c>
      <c r="W32" s="95">
        <v>192</v>
      </c>
      <c r="X32" s="98">
        <v>0.69778699861687399</v>
      </c>
      <c r="Y32" s="95">
        <v>4036</v>
      </c>
      <c r="Z32" s="95">
        <v>14</v>
      </c>
    </row>
    <row r="33" spans="1:26">
      <c r="A33" s="12" t="s">
        <v>110</v>
      </c>
      <c r="B33" s="12">
        <f>IF(A25="",0,1)</f>
        <v>1</v>
      </c>
      <c r="C33" s="13">
        <v>951</v>
      </c>
      <c r="D33" s="13">
        <v>62</v>
      </c>
      <c r="E33" s="87">
        <v>2</v>
      </c>
      <c r="F33" s="99">
        <v>5</v>
      </c>
      <c r="G33" s="88">
        <v>1</v>
      </c>
      <c r="H33" s="99">
        <v>1</v>
      </c>
      <c r="I33" s="89">
        <v>0</v>
      </c>
      <c r="J33" s="90">
        <v>0.14000000000000001</v>
      </c>
      <c r="K33" s="91">
        <v>24</v>
      </c>
      <c r="L33" s="92">
        <v>2</v>
      </c>
      <c r="M33" s="111">
        <v>5</v>
      </c>
      <c r="N33" s="110" t="s">
        <v>123</v>
      </c>
      <c r="O33" s="95">
        <v>210</v>
      </c>
      <c r="P33" s="95">
        <v>300</v>
      </c>
      <c r="Q33" s="95">
        <v>20</v>
      </c>
      <c r="R33" s="95">
        <v>710</v>
      </c>
      <c r="S33" s="96">
        <v>0.128571428571429</v>
      </c>
      <c r="T33" s="97">
        <v>0</v>
      </c>
      <c r="U33" s="98" t="s">
        <v>123</v>
      </c>
      <c r="V33" s="95">
        <v>6320</v>
      </c>
      <c r="W33" s="95">
        <v>350</v>
      </c>
      <c r="X33" s="98" t="s">
        <v>123</v>
      </c>
      <c r="Y33" s="95" t="s">
        <v>123</v>
      </c>
      <c r="Z33" s="95">
        <v>6</v>
      </c>
    </row>
    <row r="34" spans="1:26">
      <c r="A34" s="12" t="s">
        <v>132</v>
      </c>
      <c r="B34" s="12">
        <f>IF(A46="",0,1)</f>
        <v>1</v>
      </c>
      <c r="C34" s="13">
        <v>8506</v>
      </c>
      <c r="D34" s="13">
        <v>1601</v>
      </c>
      <c r="E34" s="87">
        <v>18.5</v>
      </c>
      <c r="F34" s="99">
        <v>14</v>
      </c>
      <c r="G34" s="88">
        <v>11</v>
      </c>
      <c r="H34" s="99">
        <v>10</v>
      </c>
      <c r="I34" s="108">
        <v>3</v>
      </c>
      <c r="J34" s="100">
        <v>0.32136151656471401</v>
      </c>
      <c r="K34" s="109">
        <v>47</v>
      </c>
      <c r="L34" s="92">
        <v>2</v>
      </c>
      <c r="M34" s="111">
        <v>10</v>
      </c>
      <c r="N34" s="110">
        <v>10.5837056195627</v>
      </c>
      <c r="O34" s="95">
        <v>56565</v>
      </c>
      <c r="P34" s="95">
        <v>26270</v>
      </c>
      <c r="Q34" s="95">
        <v>553</v>
      </c>
      <c r="R34" s="95">
        <v>173414</v>
      </c>
      <c r="S34" s="96">
        <v>0.65246890312853401</v>
      </c>
      <c r="T34" s="97">
        <v>0</v>
      </c>
      <c r="U34" s="98" t="s">
        <v>123</v>
      </c>
      <c r="V34" s="95">
        <v>87015</v>
      </c>
      <c r="W34" s="95">
        <v>5306</v>
      </c>
      <c r="X34" s="98">
        <v>1.0345917370568301</v>
      </c>
      <c r="Y34" s="95">
        <v>90025</v>
      </c>
      <c r="Z34" s="95">
        <v>52</v>
      </c>
    </row>
    <row r="35" spans="1:26">
      <c r="A35" s="12" t="s">
        <v>111</v>
      </c>
      <c r="B35" s="12">
        <f>IF(A26="",0,1)</f>
        <v>1</v>
      </c>
      <c r="C35" s="13">
        <v>4500</v>
      </c>
      <c r="D35" s="13">
        <v>542</v>
      </c>
      <c r="E35" s="87">
        <v>34.5</v>
      </c>
      <c r="F35" s="99">
        <v>7</v>
      </c>
      <c r="G35" s="88">
        <v>1</v>
      </c>
      <c r="H35" s="99">
        <v>1</v>
      </c>
      <c r="I35" s="108">
        <v>2</v>
      </c>
      <c r="J35" s="100">
        <v>0.21109570041608899</v>
      </c>
      <c r="K35" s="109">
        <v>14</v>
      </c>
      <c r="L35" s="92">
        <v>4</v>
      </c>
      <c r="M35" s="111">
        <v>8</v>
      </c>
      <c r="N35" s="110">
        <v>2.5995555555555598</v>
      </c>
      <c r="O35" s="95">
        <v>896</v>
      </c>
      <c r="P35" s="95">
        <v>319</v>
      </c>
      <c r="Q35" s="95">
        <v>47</v>
      </c>
      <c r="R35" s="95">
        <v>10516</v>
      </c>
      <c r="S35" s="96" t="s">
        <v>123</v>
      </c>
      <c r="T35" s="97">
        <v>0</v>
      </c>
      <c r="U35" s="98">
        <v>1.42</v>
      </c>
      <c r="V35" s="95">
        <v>10918</v>
      </c>
      <c r="W35" s="95">
        <v>1522</v>
      </c>
      <c r="X35" s="98">
        <v>1.0714416559809501</v>
      </c>
      <c r="Y35" s="95">
        <v>11698</v>
      </c>
      <c r="Z35" s="95">
        <v>27</v>
      </c>
    </row>
    <row r="36" spans="1:26">
      <c r="A36" s="12" t="s">
        <v>113</v>
      </c>
      <c r="B36" s="12">
        <f>IF(A27="",0,1)</f>
        <v>1</v>
      </c>
      <c r="C36" s="13">
        <v>1819</v>
      </c>
      <c r="D36" s="13">
        <v>148</v>
      </c>
      <c r="E36" s="87">
        <v>6</v>
      </c>
      <c r="F36" s="99">
        <v>4</v>
      </c>
      <c r="G36" s="88">
        <v>2</v>
      </c>
      <c r="H36" s="99">
        <v>1</v>
      </c>
      <c r="I36" s="108">
        <v>2</v>
      </c>
      <c r="J36" s="90">
        <v>0.16</v>
      </c>
      <c r="K36" s="91">
        <v>5</v>
      </c>
      <c r="L36" s="92">
        <v>1</v>
      </c>
      <c r="M36" s="111">
        <v>9</v>
      </c>
      <c r="N36" s="110">
        <v>4.17</v>
      </c>
      <c r="O36" s="95">
        <v>390</v>
      </c>
      <c r="P36" s="95">
        <v>300</v>
      </c>
      <c r="Q36" s="95">
        <v>23</v>
      </c>
      <c r="R36" s="95">
        <v>4900</v>
      </c>
      <c r="S36" s="96" t="s">
        <v>123</v>
      </c>
      <c r="T36" s="97">
        <v>0</v>
      </c>
      <c r="U36" s="98">
        <v>1</v>
      </c>
      <c r="V36" s="95">
        <v>4111</v>
      </c>
      <c r="W36" s="95">
        <v>400</v>
      </c>
      <c r="X36" s="98">
        <v>1.85</v>
      </c>
      <c r="Y36" s="95">
        <v>7589</v>
      </c>
      <c r="Z36" s="95">
        <v>71</v>
      </c>
    </row>
    <row r="37" spans="1:26">
      <c r="A37" s="12" t="s">
        <v>133</v>
      </c>
      <c r="B37" s="12">
        <f>IF(A28="",0,1)</f>
        <v>1</v>
      </c>
      <c r="C37" s="13">
        <v>5692</v>
      </c>
      <c r="D37" s="13">
        <v>667</v>
      </c>
      <c r="E37" s="87">
        <v>55</v>
      </c>
      <c r="F37" s="99">
        <v>9</v>
      </c>
      <c r="G37" s="88">
        <v>9</v>
      </c>
      <c r="H37" s="99">
        <v>2</v>
      </c>
      <c r="I37" s="108">
        <v>8</v>
      </c>
      <c r="J37" s="100">
        <v>0.16413352534987599</v>
      </c>
      <c r="K37" s="109">
        <v>44</v>
      </c>
      <c r="L37" s="92">
        <v>4</v>
      </c>
      <c r="M37" s="111">
        <v>8</v>
      </c>
      <c r="N37" s="110">
        <v>6.3478566408995096</v>
      </c>
      <c r="O37" s="95">
        <v>1780</v>
      </c>
      <c r="P37" s="95">
        <v>777</v>
      </c>
      <c r="Q37" s="95">
        <v>151</v>
      </c>
      <c r="R37" s="95">
        <v>7765</v>
      </c>
      <c r="S37" s="96">
        <v>5.8212058212058201E-2</v>
      </c>
      <c r="T37" s="97">
        <v>0</v>
      </c>
      <c r="U37" s="98">
        <v>7</v>
      </c>
      <c r="V37" s="95">
        <v>14444</v>
      </c>
      <c r="W37" s="95">
        <v>1481.63333333333</v>
      </c>
      <c r="X37" s="98">
        <v>2.5015231237884201</v>
      </c>
      <c r="Y37" s="95">
        <v>36132</v>
      </c>
      <c r="Z37" s="95">
        <v>35</v>
      </c>
    </row>
    <row r="38" spans="1:26">
      <c r="A38" s="12" t="s">
        <v>92</v>
      </c>
      <c r="B38" s="12">
        <f>IF(A29="",0,1)</f>
        <v>1</v>
      </c>
      <c r="C38" s="13">
        <v>1615</v>
      </c>
      <c r="D38" s="13">
        <v>132</v>
      </c>
      <c r="E38" s="87">
        <v>33.5</v>
      </c>
      <c r="F38" s="99">
        <v>6</v>
      </c>
      <c r="G38" s="88">
        <v>0</v>
      </c>
      <c r="H38" s="99">
        <v>0</v>
      </c>
      <c r="I38" s="108">
        <v>1</v>
      </c>
      <c r="J38" s="90">
        <v>0.28999999999999998</v>
      </c>
      <c r="K38" s="91">
        <v>111</v>
      </c>
      <c r="L38" s="92">
        <v>12</v>
      </c>
      <c r="M38" s="111">
        <v>8</v>
      </c>
      <c r="N38" s="110">
        <v>6.95</v>
      </c>
      <c r="O38" s="95">
        <v>661</v>
      </c>
      <c r="P38" s="95">
        <v>291</v>
      </c>
      <c r="Q38" s="95">
        <v>44</v>
      </c>
      <c r="R38" s="95">
        <v>5040</v>
      </c>
      <c r="S38" s="96">
        <v>0.09</v>
      </c>
      <c r="T38" s="97">
        <v>0</v>
      </c>
      <c r="U38" s="98">
        <v>1.55</v>
      </c>
      <c r="V38" s="95">
        <v>7911</v>
      </c>
      <c r="W38" s="95">
        <v>718</v>
      </c>
      <c r="X38" s="98">
        <v>1.42</v>
      </c>
      <c r="Y38" s="95">
        <v>11226</v>
      </c>
      <c r="Z38" s="95">
        <v>53</v>
      </c>
    </row>
    <row r="39" spans="1:26">
      <c r="A39" s="112" t="s">
        <v>93</v>
      </c>
      <c r="B39" s="112">
        <f>IF(A30="",0,1)</f>
        <v>1</v>
      </c>
      <c r="C39" s="113">
        <v>2417</v>
      </c>
      <c r="D39" s="113">
        <v>290</v>
      </c>
      <c r="E39" s="114">
        <v>11.3</v>
      </c>
      <c r="F39" s="115">
        <v>5</v>
      </c>
      <c r="G39" s="116">
        <v>4</v>
      </c>
      <c r="H39" s="115">
        <v>1</v>
      </c>
      <c r="I39" s="108">
        <v>2</v>
      </c>
      <c r="J39" s="103">
        <v>0.30126713214378098</v>
      </c>
      <c r="K39" s="104">
        <v>13</v>
      </c>
      <c r="L39" s="92">
        <v>1</v>
      </c>
      <c r="M39" s="111">
        <v>8</v>
      </c>
      <c r="N39" s="110">
        <v>5.0202730657840302</v>
      </c>
      <c r="O39" s="95">
        <v>1069</v>
      </c>
      <c r="P39" s="95">
        <v>447</v>
      </c>
      <c r="Q39" s="95">
        <v>35</v>
      </c>
      <c r="R39" s="95">
        <v>5923</v>
      </c>
      <c r="S39" s="96" t="s">
        <v>123</v>
      </c>
      <c r="T39" s="97">
        <v>0</v>
      </c>
      <c r="U39" s="98">
        <v>1.56</v>
      </c>
      <c r="V39" s="95">
        <v>11253</v>
      </c>
      <c r="W39" s="95">
        <v>1165</v>
      </c>
      <c r="X39" s="98">
        <v>1.0782902337154501</v>
      </c>
      <c r="Y39" s="95">
        <v>12134</v>
      </c>
      <c r="Z39" s="95">
        <v>1</v>
      </c>
    </row>
    <row r="40" spans="1:26">
      <c r="A40" s="117" t="s">
        <v>114</v>
      </c>
      <c r="B40" s="117">
        <f>IF(A49="",0,1)</f>
        <v>1</v>
      </c>
      <c r="C40" s="118">
        <v>3948</v>
      </c>
      <c r="D40" s="118">
        <v>714</v>
      </c>
      <c r="E40" s="119">
        <v>21</v>
      </c>
      <c r="F40" s="120">
        <v>11</v>
      </c>
      <c r="G40" s="121">
        <v>2</v>
      </c>
      <c r="H40" s="120">
        <v>1</v>
      </c>
      <c r="I40" s="108">
        <v>0</v>
      </c>
      <c r="J40" s="103">
        <v>9.1779728651237E-2</v>
      </c>
      <c r="K40" s="104">
        <v>36</v>
      </c>
      <c r="L40" s="92">
        <v>1</v>
      </c>
      <c r="M40" s="111">
        <v>9</v>
      </c>
      <c r="N40" s="110">
        <v>3.60233029381966</v>
      </c>
      <c r="O40" s="95">
        <v>1711</v>
      </c>
      <c r="P40" s="95">
        <v>506</v>
      </c>
      <c r="Q40" s="95">
        <v>99</v>
      </c>
      <c r="R40" s="95">
        <v>7000</v>
      </c>
      <c r="S40" s="96" t="s">
        <v>123</v>
      </c>
      <c r="T40" s="97">
        <v>0</v>
      </c>
      <c r="U40" s="98" t="s">
        <v>123</v>
      </c>
      <c r="V40" s="95">
        <v>12230</v>
      </c>
      <c r="W40" s="95">
        <v>690</v>
      </c>
      <c r="X40" s="98">
        <v>1.1628781684382701</v>
      </c>
      <c r="Y40" s="95">
        <v>14222</v>
      </c>
      <c r="Z40" s="95">
        <v>22</v>
      </c>
    </row>
    <row r="41" spans="1:26">
      <c r="A41" s="122" t="s">
        <v>134</v>
      </c>
      <c r="B41" s="122">
        <f>IF(A47="",0,1)</f>
        <v>1</v>
      </c>
      <c r="C41" s="123">
        <v>12728</v>
      </c>
      <c r="D41" s="123">
        <v>0</v>
      </c>
      <c r="E41" s="87">
        <v>57.2</v>
      </c>
      <c r="F41" s="99">
        <v>16</v>
      </c>
      <c r="G41" s="88">
        <v>21</v>
      </c>
      <c r="H41" s="99">
        <v>12</v>
      </c>
      <c r="I41" s="108">
        <v>4</v>
      </c>
      <c r="J41" s="103">
        <v>0.70821286402681705</v>
      </c>
      <c r="K41" s="104">
        <v>41</v>
      </c>
      <c r="L41" s="92">
        <v>3</v>
      </c>
      <c r="M41" s="111">
        <v>10</v>
      </c>
      <c r="N41" s="110">
        <v>16.596637335009401</v>
      </c>
      <c r="O41" s="95" t="s">
        <v>123</v>
      </c>
      <c r="P41" s="95" t="s">
        <v>123</v>
      </c>
      <c r="Q41" s="95" t="s">
        <v>123</v>
      </c>
      <c r="R41" s="95">
        <v>105111</v>
      </c>
      <c r="S41" s="96">
        <v>0.13192055919227799</v>
      </c>
      <c r="T41" s="97">
        <v>0</v>
      </c>
      <c r="U41" s="98">
        <v>1.1000000000000001</v>
      </c>
      <c r="V41" s="95">
        <v>96351</v>
      </c>
      <c r="W41" s="95">
        <v>9014.1333333333296</v>
      </c>
      <c r="X41" s="98">
        <v>2.1924214590403799</v>
      </c>
      <c r="Y41" s="95">
        <v>211242</v>
      </c>
      <c r="Z41" s="95">
        <v>125</v>
      </c>
    </row>
    <row r="42" spans="1:26">
      <c r="A42" s="12" t="s">
        <v>53</v>
      </c>
      <c r="B42" s="12">
        <f>IF(A48="",0,1)</f>
        <v>1</v>
      </c>
      <c r="C42" s="13">
        <v>2731</v>
      </c>
      <c r="D42" s="13">
        <v>201</v>
      </c>
      <c r="E42" s="87">
        <v>31</v>
      </c>
      <c r="F42" s="99">
        <v>4</v>
      </c>
      <c r="G42" s="88">
        <v>2</v>
      </c>
      <c r="H42" s="99">
        <v>11</v>
      </c>
      <c r="I42" s="108">
        <v>0</v>
      </c>
      <c r="J42" s="103">
        <v>0.27649892933618803</v>
      </c>
      <c r="K42" s="104">
        <v>10</v>
      </c>
      <c r="L42" s="92">
        <v>0</v>
      </c>
      <c r="M42" s="111">
        <v>8</v>
      </c>
      <c r="N42" s="110">
        <v>1.13108751373123</v>
      </c>
      <c r="O42" s="95">
        <v>881</v>
      </c>
      <c r="P42" s="95">
        <v>204</v>
      </c>
      <c r="Q42" s="95">
        <v>226</v>
      </c>
      <c r="R42" s="95">
        <v>1112</v>
      </c>
      <c r="S42" s="96" t="s">
        <v>123</v>
      </c>
      <c r="T42" s="97">
        <v>0</v>
      </c>
      <c r="U42" s="98" t="s">
        <v>123</v>
      </c>
      <c r="V42" s="95">
        <v>3489</v>
      </c>
      <c r="W42" s="95">
        <v>1033</v>
      </c>
      <c r="X42" s="98">
        <v>0.88535396961880197</v>
      </c>
      <c r="Y42" s="95">
        <v>3089</v>
      </c>
      <c r="Z42" s="95">
        <v>9</v>
      </c>
    </row>
    <row r="43" spans="1:26">
      <c r="A43" s="12" t="s">
        <v>63</v>
      </c>
      <c r="B43" s="12">
        <f>IF(A33="",0,1)</f>
        <v>1</v>
      </c>
      <c r="C43" s="13">
        <v>680</v>
      </c>
      <c r="D43" s="13">
        <v>146</v>
      </c>
      <c r="E43" s="87">
        <v>10.5</v>
      </c>
      <c r="F43" s="99">
        <v>2</v>
      </c>
      <c r="G43" s="88">
        <v>2</v>
      </c>
      <c r="H43" s="99">
        <v>2</v>
      </c>
      <c r="I43" s="108">
        <v>1</v>
      </c>
      <c r="J43" s="90">
        <v>0.32</v>
      </c>
      <c r="K43" s="91">
        <v>6</v>
      </c>
      <c r="L43" s="92">
        <v>0</v>
      </c>
      <c r="M43" s="111">
        <v>6</v>
      </c>
      <c r="N43" s="110">
        <v>5.5529411764705898</v>
      </c>
      <c r="O43" s="95">
        <v>422</v>
      </c>
      <c r="P43" s="95">
        <v>132</v>
      </c>
      <c r="Q43" s="95">
        <v>31</v>
      </c>
      <c r="R43" s="95">
        <v>7518</v>
      </c>
      <c r="S43" s="96">
        <v>0.61576354679803003</v>
      </c>
      <c r="T43" s="97">
        <v>0</v>
      </c>
      <c r="U43" s="98">
        <v>1.27</v>
      </c>
      <c r="V43" s="95">
        <v>4318</v>
      </c>
      <c r="W43" s="95">
        <v>812</v>
      </c>
      <c r="X43" s="98">
        <v>0.87447892542843897</v>
      </c>
      <c r="Y43" s="95">
        <v>3776</v>
      </c>
      <c r="Z43" s="95">
        <v>5</v>
      </c>
    </row>
    <row r="44" spans="1:26">
      <c r="A44" s="12" t="s">
        <v>135</v>
      </c>
      <c r="B44" s="12">
        <f>IF(A35="",0,1)</f>
        <v>1</v>
      </c>
      <c r="C44" s="13">
        <v>1986</v>
      </c>
      <c r="D44" s="13">
        <v>155</v>
      </c>
      <c r="E44" s="87">
        <v>26</v>
      </c>
      <c r="F44" s="99">
        <v>5</v>
      </c>
      <c r="G44" s="88">
        <v>2</v>
      </c>
      <c r="H44" s="99">
        <v>9</v>
      </c>
      <c r="I44" s="108">
        <v>3</v>
      </c>
      <c r="J44" s="90">
        <v>0.26</v>
      </c>
      <c r="K44" s="91">
        <v>26</v>
      </c>
      <c r="L44" s="92">
        <v>3</v>
      </c>
      <c r="M44" s="111">
        <v>8</v>
      </c>
      <c r="N44" s="110">
        <v>4.6027190332326304</v>
      </c>
      <c r="O44" s="95">
        <v>1927</v>
      </c>
      <c r="P44" s="95">
        <v>789</v>
      </c>
      <c r="Q44" s="95">
        <v>32</v>
      </c>
      <c r="R44" s="95">
        <v>8996</v>
      </c>
      <c r="S44" s="96" t="s">
        <v>123</v>
      </c>
      <c r="T44" s="97">
        <v>0</v>
      </c>
      <c r="U44" s="98">
        <v>3</v>
      </c>
      <c r="V44" s="95">
        <v>7894</v>
      </c>
      <c r="W44" s="95">
        <v>711.03333333333296</v>
      </c>
      <c r="X44" s="98">
        <v>1.1579680770205201</v>
      </c>
      <c r="Y44" s="95">
        <v>9141</v>
      </c>
      <c r="Z44" s="95">
        <v>12</v>
      </c>
    </row>
    <row r="45" spans="1:26">
      <c r="A45" s="12" t="s">
        <v>67</v>
      </c>
      <c r="B45" s="12">
        <f>IF(A50="",0,1)</f>
        <v>1</v>
      </c>
      <c r="C45" s="13">
        <v>9496</v>
      </c>
      <c r="D45" s="13">
        <v>0</v>
      </c>
      <c r="E45" s="87">
        <v>16.5</v>
      </c>
      <c r="F45" s="99">
        <v>6</v>
      </c>
      <c r="G45" s="88">
        <v>3</v>
      </c>
      <c r="H45" s="99">
        <v>3</v>
      </c>
      <c r="I45" s="108">
        <v>2</v>
      </c>
      <c r="J45" s="90">
        <v>0.15</v>
      </c>
      <c r="K45" s="91">
        <v>12</v>
      </c>
      <c r="L45" s="92">
        <v>2</v>
      </c>
      <c r="M45" s="111"/>
      <c r="N45" s="110">
        <v>3.7</v>
      </c>
      <c r="O45" s="95" t="s">
        <v>123</v>
      </c>
      <c r="P45" s="95" t="s">
        <v>123</v>
      </c>
      <c r="Q45" s="95">
        <v>166</v>
      </c>
      <c r="R45" s="95">
        <v>39642</v>
      </c>
      <c r="S45" s="96" t="s">
        <v>123</v>
      </c>
      <c r="T45" s="97">
        <v>0</v>
      </c>
      <c r="U45" s="98">
        <v>1.26</v>
      </c>
      <c r="V45" s="95">
        <v>18761</v>
      </c>
      <c r="W45" s="95">
        <v>1459</v>
      </c>
      <c r="X45" s="98">
        <v>1.87</v>
      </c>
      <c r="Y45" s="95">
        <v>35164</v>
      </c>
      <c r="Z45" s="95">
        <v>25</v>
      </c>
    </row>
    <row r="46" spans="1:26">
      <c r="A46" s="12" t="s">
        <v>76</v>
      </c>
      <c r="B46" s="12">
        <f>IF(A36="",0,1)</f>
        <v>1</v>
      </c>
      <c r="C46" s="13">
        <v>3509</v>
      </c>
      <c r="D46" s="13">
        <v>317</v>
      </c>
      <c r="E46" s="87">
        <v>15.5</v>
      </c>
      <c r="F46" s="99">
        <v>5</v>
      </c>
      <c r="G46" s="88">
        <v>3</v>
      </c>
      <c r="H46" s="99">
        <v>2</v>
      </c>
      <c r="I46" s="108">
        <v>1</v>
      </c>
      <c r="J46" s="90">
        <v>0.25</v>
      </c>
      <c r="K46" s="91">
        <v>21</v>
      </c>
      <c r="L46" s="92">
        <v>4</v>
      </c>
      <c r="M46" s="111"/>
      <c r="N46" s="110">
        <v>3.3177543459675101</v>
      </c>
      <c r="O46" s="95">
        <v>819</v>
      </c>
      <c r="P46" s="95">
        <v>467</v>
      </c>
      <c r="Q46" s="95">
        <v>58</v>
      </c>
      <c r="R46" s="95">
        <v>7948</v>
      </c>
      <c r="S46" s="96">
        <v>0.48291925465838498</v>
      </c>
      <c r="T46" s="97">
        <v>0</v>
      </c>
      <c r="U46" s="98">
        <v>1</v>
      </c>
      <c r="V46" s="95">
        <v>7541</v>
      </c>
      <c r="W46" s="95">
        <v>1288</v>
      </c>
      <c r="X46" s="98">
        <v>1.54382707863679</v>
      </c>
      <c r="Y46" s="95">
        <v>11642</v>
      </c>
      <c r="Z46" s="95">
        <v>7</v>
      </c>
    </row>
    <row r="47" spans="1:26">
      <c r="A47" s="12" t="s">
        <v>83</v>
      </c>
      <c r="B47" s="12">
        <f>IF(A37="",0,1)</f>
        <v>1</v>
      </c>
      <c r="C47" s="33">
        <v>1100</v>
      </c>
      <c r="D47" s="33">
        <v>147</v>
      </c>
      <c r="E47" s="87">
        <v>28</v>
      </c>
      <c r="F47" s="99">
        <v>3</v>
      </c>
      <c r="G47" s="88">
        <v>8</v>
      </c>
      <c r="H47" s="99">
        <v>1</v>
      </c>
      <c r="I47" s="108">
        <v>1</v>
      </c>
      <c r="J47" s="90">
        <v>0.44</v>
      </c>
      <c r="K47" s="91">
        <v>5</v>
      </c>
      <c r="L47" s="92">
        <v>1</v>
      </c>
      <c r="M47" s="111">
        <v>6</v>
      </c>
      <c r="N47" s="110">
        <v>7.4363636363636401</v>
      </c>
      <c r="O47" s="95">
        <v>589</v>
      </c>
      <c r="P47" s="95">
        <v>403</v>
      </c>
      <c r="Q47" s="95">
        <v>43</v>
      </c>
      <c r="R47" s="95">
        <v>11195</v>
      </c>
      <c r="S47" s="96">
        <v>0.91016333938294003</v>
      </c>
      <c r="T47" s="97">
        <v>0</v>
      </c>
      <c r="U47" s="98">
        <v>1</v>
      </c>
      <c r="V47" s="95">
        <v>5610</v>
      </c>
      <c r="W47" s="95">
        <v>1102</v>
      </c>
      <c r="X47" s="98">
        <v>1.45811051693405</v>
      </c>
      <c r="Y47" s="95">
        <v>8180</v>
      </c>
      <c r="Z47" s="95">
        <v>8</v>
      </c>
    </row>
    <row r="48" spans="1:26">
      <c r="A48" s="12" t="s">
        <v>85</v>
      </c>
      <c r="B48" s="12">
        <f>IF(A38="",0,1)</f>
        <v>1</v>
      </c>
      <c r="C48" s="13">
        <v>1550</v>
      </c>
      <c r="D48" s="13">
        <v>100</v>
      </c>
      <c r="E48" s="87">
        <v>18.5</v>
      </c>
      <c r="F48" s="99">
        <v>2</v>
      </c>
      <c r="G48" s="88">
        <v>3</v>
      </c>
      <c r="H48" s="99">
        <v>1</v>
      </c>
      <c r="I48" s="108">
        <v>1</v>
      </c>
      <c r="J48" s="90">
        <v>0.31</v>
      </c>
      <c r="K48" s="91">
        <v>8</v>
      </c>
      <c r="L48" s="92">
        <v>0</v>
      </c>
      <c r="M48" s="111">
        <v>8</v>
      </c>
      <c r="N48" s="110">
        <v>7.0948387096774201</v>
      </c>
      <c r="O48" s="95">
        <v>801</v>
      </c>
      <c r="P48" s="95">
        <v>403</v>
      </c>
      <c r="Q48" s="95">
        <v>62</v>
      </c>
      <c r="R48" s="95">
        <v>14632</v>
      </c>
      <c r="S48" s="96">
        <v>0.409387222946545</v>
      </c>
      <c r="T48" s="97">
        <v>0</v>
      </c>
      <c r="U48" s="98" t="s">
        <v>123</v>
      </c>
      <c r="V48" s="95">
        <v>6165</v>
      </c>
      <c r="W48" s="95">
        <v>768.46666666666704</v>
      </c>
      <c r="X48" s="98">
        <v>1.78377939983779</v>
      </c>
      <c r="Y48" s="95">
        <v>10997</v>
      </c>
      <c r="Z48" s="95">
        <v>3</v>
      </c>
    </row>
    <row r="49" spans="1:26">
      <c r="A49" s="12" t="s">
        <v>136</v>
      </c>
      <c r="B49" s="12">
        <f>IF(A39="",0,1)</f>
        <v>1</v>
      </c>
      <c r="C49" s="13">
        <v>2300</v>
      </c>
      <c r="D49" s="13">
        <v>290</v>
      </c>
      <c r="E49" s="87">
        <v>14</v>
      </c>
      <c r="F49" s="99">
        <v>1</v>
      </c>
      <c r="G49" s="88">
        <v>1</v>
      </c>
      <c r="H49" s="99">
        <v>3</v>
      </c>
      <c r="I49" s="108">
        <v>1</v>
      </c>
      <c r="J49" s="90">
        <v>0.12</v>
      </c>
      <c r="K49" s="91">
        <v>9</v>
      </c>
      <c r="L49" s="92">
        <v>0</v>
      </c>
      <c r="M49" s="111">
        <v>6</v>
      </c>
      <c r="N49" s="110">
        <v>3.43</v>
      </c>
      <c r="O49" s="95">
        <v>456</v>
      </c>
      <c r="P49" s="95">
        <v>285</v>
      </c>
      <c r="Q49" s="95">
        <v>44</v>
      </c>
      <c r="R49" s="95">
        <v>12940</v>
      </c>
      <c r="S49" s="96">
        <v>0.56999999999999995</v>
      </c>
      <c r="T49" s="97">
        <v>0</v>
      </c>
      <c r="U49" s="98" t="s">
        <v>123</v>
      </c>
      <c r="V49" s="95">
        <v>5383</v>
      </c>
      <c r="W49" s="95">
        <v>462</v>
      </c>
      <c r="X49" s="98">
        <v>1.46</v>
      </c>
      <c r="Y49" s="95">
        <v>7885</v>
      </c>
      <c r="Z49" s="95">
        <v>1</v>
      </c>
    </row>
    <row r="50" spans="1:26">
      <c r="A50" s="12" t="s">
        <v>89</v>
      </c>
      <c r="B50" s="12">
        <f>IF(A51="",0,1)</f>
        <v>1</v>
      </c>
      <c r="C50" s="13">
        <v>411</v>
      </c>
      <c r="D50" s="13">
        <v>36</v>
      </c>
      <c r="E50" s="87">
        <v>10</v>
      </c>
      <c r="F50" s="99">
        <v>3</v>
      </c>
      <c r="G50" s="88">
        <v>0</v>
      </c>
      <c r="H50" s="99">
        <v>2</v>
      </c>
      <c r="I50" s="108">
        <v>2</v>
      </c>
      <c r="J50" s="90">
        <v>0.18</v>
      </c>
      <c r="K50" s="91">
        <v>12</v>
      </c>
      <c r="L50" s="92">
        <v>2</v>
      </c>
      <c r="M50" s="111">
        <v>8</v>
      </c>
      <c r="N50" s="110">
        <v>12.54</v>
      </c>
      <c r="O50" s="95">
        <v>552</v>
      </c>
      <c r="P50" s="95">
        <v>125</v>
      </c>
      <c r="Q50" s="95">
        <v>6</v>
      </c>
      <c r="R50" s="95">
        <v>5154</v>
      </c>
      <c r="S50" s="96">
        <v>0.69</v>
      </c>
      <c r="T50" s="97">
        <v>0</v>
      </c>
      <c r="U50" s="98">
        <v>1</v>
      </c>
      <c r="V50" s="95">
        <v>4595</v>
      </c>
      <c r="W50" s="95">
        <v>454</v>
      </c>
      <c r="X50" s="98">
        <v>1.1200000000000001</v>
      </c>
      <c r="Y50" s="95">
        <v>5154</v>
      </c>
      <c r="Z50" s="95">
        <v>10</v>
      </c>
    </row>
    <row r="51" spans="1:26">
      <c r="A51" s="12" t="s">
        <v>94</v>
      </c>
      <c r="B51" s="12">
        <f>IF(A52="",0,1)</f>
        <v>1</v>
      </c>
      <c r="C51" s="13">
        <v>7281</v>
      </c>
      <c r="D51" s="13">
        <v>0</v>
      </c>
      <c r="E51" s="87">
        <v>88</v>
      </c>
      <c r="F51" s="99">
        <v>11</v>
      </c>
      <c r="G51" s="88">
        <v>5</v>
      </c>
      <c r="H51" s="99">
        <v>4</v>
      </c>
      <c r="I51" s="108">
        <v>2</v>
      </c>
      <c r="J51" s="90">
        <v>0.24</v>
      </c>
      <c r="K51" s="91">
        <v>24</v>
      </c>
      <c r="L51" s="92">
        <v>1</v>
      </c>
      <c r="M51" s="111">
        <v>6</v>
      </c>
      <c r="N51" s="110">
        <v>5.4112072517511303</v>
      </c>
      <c r="O51" s="95">
        <v>2177</v>
      </c>
      <c r="P51" s="95">
        <v>951</v>
      </c>
      <c r="Q51" s="95">
        <v>203</v>
      </c>
      <c r="R51" s="95">
        <v>34498</v>
      </c>
      <c r="S51" s="96">
        <v>0.62428734321550705</v>
      </c>
      <c r="T51" s="97">
        <v>0</v>
      </c>
      <c r="U51" s="98" t="s">
        <v>123</v>
      </c>
      <c r="V51" s="95">
        <v>12638</v>
      </c>
      <c r="W51" s="95">
        <v>1755.86666666667</v>
      </c>
      <c r="X51" s="98">
        <v>3.1175027694255402</v>
      </c>
      <c r="Y51" s="95">
        <v>39399</v>
      </c>
      <c r="Z51" s="95">
        <v>11</v>
      </c>
    </row>
    <row r="52" spans="1:26">
      <c r="A52" s="12" t="s">
        <v>95</v>
      </c>
      <c r="B52" s="12">
        <f>IF(A40="",0,1)</f>
        <v>1</v>
      </c>
      <c r="C52" s="13">
        <v>1384</v>
      </c>
      <c r="D52" s="13">
        <v>149</v>
      </c>
      <c r="E52" s="124">
        <v>14</v>
      </c>
      <c r="F52" s="99">
        <v>4</v>
      </c>
      <c r="G52" s="125">
        <v>5</v>
      </c>
      <c r="H52" s="99">
        <v>3</v>
      </c>
      <c r="I52" s="108">
        <v>0</v>
      </c>
      <c r="J52" s="126">
        <v>0.32</v>
      </c>
      <c r="K52" s="127">
        <v>9</v>
      </c>
      <c r="L52" s="92">
        <v>0</v>
      </c>
      <c r="M52" s="128">
        <v>7</v>
      </c>
      <c r="N52" s="110">
        <v>7.0180635838150298</v>
      </c>
      <c r="O52" s="95">
        <v>961</v>
      </c>
      <c r="P52" s="95">
        <v>348</v>
      </c>
      <c r="Q52" s="95">
        <v>18</v>
      </c>
      <c r="R52" s="95">
        <v>22953</v>
      </c>
      <c r="S52" s="96">
        <v>0.39190897597977198</v>
      </c>
      <c r="T52" s="97">
        <v>0</v>
      </c>
      <c r="U52" s="98" t="s">
        <v>123</v>
      </c>
      <c r="V52" s="95">
        <v>5190</v>
      </c>
      <c r="W52" s="95">
        <v>791</v>
      </c>
      <c r="X52" s="98">
        <v>1.8714836223506699</v>
      </c>
      <c r="Y52" s="95">
        <v>9713</v>
      </c>
      <c r="Z52" s="95">
        <v>4</v>
      </c>
    </row>
  </sheetData>
  <conditionalFormatting sqref="F5 F8 F11 F14 F17 F20 F23 F26 F29 F32 F35 F38 F41 F44 F47 F50">
    <cfRule type="cellIs" dxfId="215" priority="2" operator="equal">
      <formula>"atteint"</formula>
    </cfRule>
    <cfRule type="cellIs" dxfId="214" priority="3" operator="equal">
      <formula>"non atteint"</formula>
    </cfRule>
  </conditionalFormatting>
  <conditionalFormatting sqref="F6 F9 F12 F15 F18 F21 F24 F27 F30 F33 F36 F39 F42 F45 F48 F51">
    <cfRule type="cellIs" dxfId="213" priority="4" operator="equal">
      <formula>"atteint"</formula>
    </cfRule>
    <cfRule type="cellIs" dxfId="212" priority="5" operator="equal">
      <formula>"non atteint"</formula>
    </cfRule>
  </conditionalFormatting>
  <conditionalFormatting sqref="F4 F7 F10 F13 F16 F19 F22 F25 F28 F31 F34 F37 F40 F43 F46 F49 F52">
    <cfRule type="cellIs" dxfId="211" priority="6" operator="equal">
      <formula>"atteint"</formula>
    </cfRule>
    <cfRule type="cellIs" dxfId="210" priority="7" operator="equal">
      <formula>"non atteint"</formula>
    </cfRule>
  </conditionalFormatting>
  <conditionalFormatting sqref="H5 H8 H11 H14 H17 H20 H23 H26 H29 H32 H35 H38 H41 H44 H47 H50">
    <cfRule type="cellIs" dxfId="209" priority="8" operator="equal">
      <formula>"atteint"</formula>
    </cfRule>
    <cfRule type="cellIs" dxfId="208" priority="9" operator="equal">
      <formula>"non atteint"</formula>
    </cfRule>
  </conditionalFormatting>
  <conditionalFormatting sqref="H6 H9 H12 H15 H18 H21 H24 H27 H30 H33 H36 H39 H42 H45 H48 H51">
    <cfRule type="cellIs" dxfId="207" priority="10" operator="equal">
      <formula>"atteint"</formula>
    </cfRule>
    <cfRule type="cellIs" dxfId="206" priority="11" operator="equal">
      <formula>"non atteint"</formula>
    </cfRule>
  </conditionalFormatting>
  <conditionalFormatting sqref="H4 H7 H10 H13 H16 H19 H22 H25 H28 H31 H34 H37 H40 H43 H46 H49 H52">
    <cfRule type="cellIs" dxfId="205" priority="12" operator="equal">
      <formula>"atteint"</formula>
    </cfRule>
    <cfRule type="cellIs" dxfId="204" priority="13" operator="equal">
      <formula>"non atteint"</formula>
    </cfRule>
  </conditionalFormatting>
  <pageMargins left="0.7" right="0.7" top="0.78749999999999998" bottom="0.78749999999999998" header="0.511811023622047" footer="0.511811023622047"/>
  <pageSetup paperSize="9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Y60"/>
  <sheetViews>
    <sheetView topLeftCell="A27" zoomScaleNormal="100" workbookViewId="0">
      <selection activeCell="H58" sqref="H58"/>
    </sheetView>
  </sheetViews>
  <sheetFormatPr defaultColWidth="11.42578125" defaultRowHeight="13.9"/>
  <cols>
    <col min="1" max="1" width="28.140625" customWidth="1"/>
    <col min="10" max="10" width="11.42578125" style="129"/>
    <col min="21" max="21" width="11.42578125" style="130"/>
    <col min="23" max="23" width="11.42578125" style="131"/>
    <col min="26" max="27" width="11.42578125" style="130"/>
    <col min="29" max="29" width="11.42578125" style="132"/>
    <col min="31" max="31" width="11.42578125" style="130"/>
    <col min="32" max="32" width="17.85546875" customWidth="1"/>
    <col min="35" max="35" width="11.42578125" style="130"/>
  </cols>
  <sheetData>
    <row r="1" spans="1:51" ht="313.35000000000002">
      <c r="A1" s="70" t="s">
        <v>0</v>
      </c>
      <c r="B1" s="70" t="s">
        <v>1</v>
      </c>
      <c r="C1" s="70" t="s">
        <v>2</v>
      </c>
      <c r="D1" s="70" t="s">
        <v>137</v>
      </c>
      <c r="E1" s="70" t="s">
        <v>138</v>
      </c>
      <c r="F1" s="70" t="s">
        <v>6</v>
      </c>
      <c r="G1" s="70" t="s">
        <v>139</v>
      </c>
      <c r="H1" s="70" t="s">
        <v>3</v>
      </c>
      <c r="I1" s="70" t="s">
        <v>115</v>
      </c>
      <c r="J1" s="133" t="s">
        <v>140</v>
      </c>
      <c r="K1" s="70" t="s">
        <v>9</v>
      </c>
      <c r="L1" s="70" t="s">
        <v>12</v>
      </c>
      <c r="M1" s="70" t="s">
        <v>18</v>
      </c>
      <c r="N1" s="70" t="s">
        <v>141</v>
      </c>
      <c r="O1" s="70" t="s">
        <v>142</v>
      </c>
      <c r="P1" s="70" t="s">
        <v>143</v>
      </c>
      <c r="Q1" s="70" t="s">
        <v>144</v>
      </c>
      <c r="R1" s="70" t="s">
        <v>145</v>
      </c>
      <c r="S1" s="70" t="s">
        <v>146</v>
      </c>
      <c r="T1" s="70" t="s">
        <v>11</v>
      </c>
      <c r="U1" s="134" t="s">
        <v>17</v>
      </c>
      <c r="V1" s="70" t="s">
        <v>15</v>
      </c>
      <c r="W1" s="135" t="s">
        <v>147</v>
      </c>
      <c r="X1" s="70" t="s">
        <v>148</v>
      </c>
      <c r="Y1" s="70" t="s">
        <v>149</v>
      </c>
      <c r="Z1" s="134" t="s">
        <v>150</v>
      </c>
      <c r="AA1" s="134" t="s">
        <v>151</v>
      </c>
      <c r="AB1" s="70" t="s">
        <v>152</v>
      </c>
      <c r="AC1" s="136" t="s">
        <v>153</v>
      </c>
      <c r="AD1" s="70" t="s">
        <v>154</v>
      </c>
      <c r="AE1" s="134" t="s">
        <v>155</v>
      </c>
      <c r="AF1" s="70" t="s">
        <v>156</v>
      </c>
      <c r="AG1" s="70" t="s">
        <v>157</v>
      </c>
      <c r="AH1" s="70" t="s">
        <v>13</v>
      </c>
      <c r="AI1" s="134" t="s">
        <v>12</v>
      </c>
      <c r="AJ1" s="70" t="s">
        <v>158</v>
      </c>
      <c r="AK1" s="70" t="s">
        <v>159</v>
      </c>
      <c r="AL1" s="137"/>
      <c r="AM1" s="137"/>
      <c r="AN1" s="137"/>
      <c r="AO1" s="137"/>
      <c r="AP1" s="137"/>
      <c r="AQ1" s="137"/>
      <c r="AR1" s="137"/>
      <c r="AS1" s="137"/>
      <c r="AT1" s="137"/>
      <c r="AU1" s="137"/>
      <c r="AV1" s="137"/>
      <c r="AW1" s="137"/>
      <c r="AX1" s="137"/>
      <c r="AY1" s="137"/>
    </row>
    <row r="2" spans="1:51" ht="370.5">
      <c r="A2" s="70" t="s">
        <v>20</v>
      </c>
      <c r="B2" s="70" t="s">
        <v>21</v>
      </c>
      <c r="C2" s="70" t="s">
        <v>22</v>
      </c>
      <c r="D2" s="70" t="s">
        <v>160</v>
      </c>
      <c r="E2" s="70" t="s">
        <v>161</v>
      </c>
      <c r="F2" s="70" t="s">
        <v>162</v>
      </c>
      <c r="G2" s="70" t="s">
        <v>163</v>
      </c>
      <c r="H2" s="70" t="s">
        <v>23</v>
      </c>
      <c r="I2" s="70" t="s">
        <v>119</v>
      </c>
      <c r="J2" s="133" t="s">
        <v>164</v>
      </c>
      <c r="K2" s="70" t="s">
        <v>29</v>
      </c>
      <c r="L2" s="138" t="s">
        <v>32</v>
      </c>
      <c r="M2" s="135" t="s">
        <v>38</v>
      </c>
      <c r="N2" s="135" t="s">
        <v>165</v>
      </c>
      <c r="O2" s="135" t="s">
        <v>166</v>
      </c>
      <c r="P2" s="135" t="s">
        <v>167</v>
      </c>
      <c r="Q2" s="135" t="s">
        <v>168</v>
      </c>
      <c r="R2" s="135" t="s">
        <v>169</v>
      </c>
      <c r="S2" s="135" t="s">
        <v>170</v>
      </c>
      <c r="T2" s="70" t="s">
        <v>171</v>
      </c>
      <c r="U2" s="134" t="s">
        <v>172</v>
      </c>
      <c r="V2" s="70" t="s">
        <v>35</v>
      </c>
      <c r="W2" s="135" t="s">
        <v>173</v>
      </c>
      <c r="X2" s="70" t="s">
        <v>174</v>
      </c>
      <c r="Y2" s="135" t="s">
        <v>175</v>
      </c>
      <c r="Z2" s="134" t="s">
        <v>176</v>
      </c>
      <c r="AA2" s="134" t="s">
        <v>177</v>
      </c>
      <c r="AB2" s="135" t="s">
        <v>178</v>
      </c>
      <c r="AC2" s="136" t="s">
        <v>179</v>
      </c>
      <c r="AD2" s="135" t="s">
        <v>180</v>
      </c>
      <c r="AE2" s="134" t="s">
        <v>181</v>
      </c>
      <c r="AF2" s="135" t="s">
        <v>182</v>
      </c>
      <c r="AG2" s="135" t="s">
        <v>183</v>
      </c>
      <c r="AH2" s="135" t="s">
        <v>184</v>
      </c>
      <c r="AI2" s="134" t="s">
        <v>185</v>
      </c>
      <c r="AJ2" s="135" t="s">
        <v>186</v>
      </c>
      <c r="AK2" s="135" t="s">
        <v>187</v>
      </c>
      <c r="AL2" s="139"/>
      <c r="AM2" s="139"/>
      <c r="AN2" s="139"/>
      <c r="AO2" s="137"/>
      <c r="AP2" s="140"/>
      <c r="AQ2" s="139"/>
      <c r="AR2" s="139"/>
      <c r="AS2" s="139"/>
      <c r="AT2" s="139"/>
      <c r="AU2" s="141"/>
      <c r="AV2" s="139"/>
      <c r="AW2" s="142"/>
      <c r="AX2" s="141"/>
      <c r="AY2" s="141"/>
    </row>
    <row r="3" spans="1:51">
      <c r="A3" s="143" t="s">
        <v>40</v>
      </c>
      <c r="B3" s="144">
        <v>2964</v>
      </c>
      <c r="C3" s="144">
        <v>280</v>
      </c>
      <c r="D3" s="145" t="s">
        <v>188</v>
      </c>
      <c r="E3" s="145">
        <v>863</v>
      </c>
      <c r="F3" s="145">
        <v>426</v>
      </c>
      <c r="G3" s="145">
        <v>1</v>
      </c>
      <c r="H3" s="145">
        <v>31</v>
      </c>
      <c r="I3" s="145">
        <v>5</v>
      </c>
      <c r="J3" s="146">
        <v>2</v>
      </c>
      <c r="K3" s="145">
        <v>1</v>
      </c>
      <c r="L3" s="147">
        <v>0.119844179651696</v>
      </c>
      <c r="M3" s="145">
        <v>22</v>
      </c>
      <c r="N3" s="145" t="s">
        <v>189</v>
      </c>
      <c r="O3" s="145" t="s">
        <v>189</v>
      </c>
      <c r="P3" s="145">
        <v>6</v>
      </c>
      <c r="Q3" s="145">
        <v>12</v>
      </c>
      <c r="R3" s="146">
        <v>3.1852226720647798</v>
      </c>
      <c r="S3" s="146">
        <v>98.68</v>
      </c>
      <c r="T3" s="146">
        <v>1.21</v>
      </c>
      <c r="U3" s="147">
        <v>4.5889101338432103E-2</v>
      </c>
      <c r="V3" s="146">
        <v>1.15507411630559</v>
      </c>
      <c r="W3" s="148">
        <v>12156</v>
      </c>
      <c r="X3" s="146">
        <v>4.1012145748987896</v>
      </c>
      <c r="Y3" s="146">
        <v>2.0242914979757098</v>
      </c>
      <c r="Z3" s="147">
        <v>0.14372469635627499</v>
      </c>
      <c r="AA3" s="147">
        <v>0.19953051643192499</v>
      </c>
      <c r="AB3" s="146">
        <v>63</v>
      </c>
      <c r="AC3" s="149">
        <v>3.5321428571428601</v>
      </c>
      <c r="AD3" s="146">
        <v>21</v>
      </c>
      <c r="AE3" s="147">
        <v>0.3</v>
      </c>
      <c r="AF3" s="146" t="s">
        <v>190</v>
      </c>
      <c r="AG3" s="146">
        <v>150</v>
      </c>
      <c r="AH3" s="146">
        <v>10524</v>
      </c>
      <c r="AI3" s="147">
        <v>0.119844179651696</v>
      </c>
      <c r="AJ3" s="146">
        <v>3</v>
      </c>
      <c r="AK3" s="146">
        <v>6</v>
      </c>
      <c r="AL3" s="129"/>
      <c r="AM3" s="129"/>
      <c r="AN3" s="129"/>
    </row>
    <row r="4" spans="1:51">
      <c r="A4" s="143" t="s">
        <v>41</v>
      </c>
      <c r="B4" s="144">
        <v>3852</v>
      </c>
      <c r="C4" s="144">
        <v>398</v>
      </c>
      <c r="D4" s="145" t="s">
        <v>188</v>
      </c>
      <c r="E4" s="145">
        <v>1617</v>
      </c>
      <c r="F4" s="145">
        <v>569</v>
      </c>
      <c r="G4" s="145">
        <v>1</v>
      </c>
      <c r="H4" s="145">
        <v>20</v>
      </c>
      <c r="I4" s="145">
        <v>6</v>
      </c>
      <c r="J4" s="146">
        <v>4</v>
      </c>
      <c r="K4" s="145">
        <v>3</v>
      </c>
      <c r="L4" s="147">
        <v>0.16623873102818701</v>
      </c>
      <c r="M4" s="145">
        <v>52</v>
      </c>
      <c r="N4" s="145" t="s">
        <v>191</v>
      </c>
      <c r="O4" s="145" t="s">
        <v>189</v>
      </c>
      <c r="P4" s="145">
        <v>3</v>
      </c>
      <c r="Q4" s="145">
        <v>2</v>
      </c>
      <c r="R4" s="146">
        <v>3.67679127725857</v>
      </c>
      <c r="S4" s="146">
        <v>92.92</v>
      </c>
      <c r="T4" s="146">
        <v>1.3</v>
      </c>
      <c r="U4" s="147">
        <v>1.9587628865979399E-2</v>
      </c>
      <c r="V4" s="146">
        <v>2.2342898656011601</v>
      </c>
      <c r="W4" s="148">
        <v>30755</v>
      </c>
      <c r="X4" s="146">
        <v>7.9841640706126702</v>
      </c>
      <c r="Y4" s="146">
        <v>2.20404984423676</v>
      </c>
      <c r="Z4" s="147">
        <v>0.14771547248182801</v>
      </c>
      <c r="AA4" s="147">
        <v>0.13356766256590499</v>
      </c>
      <c r="AB4" s="146">
        <v>50</v>
      </c>
      <c r="AC4" s="149">
        <v>1.0050251256281399</v>
      </c>
      <c r="AD4" s="146">
        <v>29.861999999999998</v>
      </c>
      <c r="AE4" s="147">
        <v>0.33</v>
      </c>
      <c r="AF4" s="146" t="s">
        <v>192</v>
      </c>
      <c r="AG4" s="146">
        <v>182</v>
      </c>
      <c r="AH4" s="146">
        <v>13765</v>
      </c>
      <c r="AI4" s="147">
        <v>0.16623873102818701</v>
      </c>
      <c r="AJ4" s="146">
        <v>4</v>
      </c>
      <c r="AK4" s="146">
        <v>9</v>
      </c>
      <c r="AL4" s="129"/>
      <c r="AM4" s="129"/>
      <c r="AN4" s="129"/>
    </row>
    <row r="5" spans="1:51">
      <c r="A5" s="143" t="s">
        <v>42</v>
      </c>
      <c r="B5" s="144">
        <v>7919</v>
      </c>
      <c r="C5" s="144">
        <v>763</v>
      </c>
      <c r="D5" s="145" t="s">
        <v>193</v>
      </c>
      <c r="E5" s="145">
        <v>3444</v>
      </c>
      <c r="F5" s="145">
        <v>843</v>
      </c>
      <c r="G5" s="145">
        <v>1</v>
      </c>
      <c r="H5" s="145">
        <v>17</v>
      </c>
      <c r="I5" s="145">
        <v>7</v>
      </c>
      <c r="J5" s="146">
        <v>1</v>
      </c>
      <c r="K5" s="145">
        <v>1</v>
      </c>
      <c r="L5" s="147">
        <v>0.23281731151639101</v>
      </c>
      <c r="M5" s="145">
        <v>15</v>
      </c>
      <c r="N5" s="145" t="s">
        <v>189</v>
      </c>
      <c r="O5" s="145" t="s">
        <v>189</v>
      </c>
      <c r="P5" s="145">
        <v>5</v>
      </c>
      <c r="Q5" s="145">
        <v>12</v>
      </c>
      <c r="R5" s="146">
        <v>2.9290251294355301</v>
      </c>
      <c r="S5" s="146">
        <v>93.48</v>
      </c>
      <c r="T5" s="146">
        <v>1.41</v>
      </c>
      <c r="U5" s="147">
        <v>0.185934922777028</v>
      </c>
      <c r="V5" s="146">
        <v>2.06448550354196</v>
      </c>
      <c r="W5" s="148">
        <v>28269</v>
      </c>
      <c r="X5" s="146">
        <v>3.5697689102159398</v>
      </c>
      <c r="Y5" s="146">
        <v>3.1569642631645398</v>
      </c>
      <c r="Z5" s="147">
        <v>0.106452834953908</v>
      </c>
      <c r="AA5" s="147">
        <v>0.30130486358244402</v>
      </c>
      <c r="AB5" s="146">
        <v>14</v>
      </c>
      <c r="AC5" s="149">
        <v>0.17693315858453501</v>
      </c>
      <c r="AD5" s="146">
        <v>42</v>
      </c>
      <c r="AE5" s="147">
        <v>0.4</v>
      </c>
      <c r="AF5" s="146" t="s">
        <v>194</v>
      </c>
      <c r="AG5" s="146">
        <v>220</v>
      </c>
      <c r="AH5" s="146">
        <v>13693</v>
      </c>
      <c r="AI5" s="147">
        <v>0.23281731151639101</v>
      </c>
      <c r="AJ5" s="146">
        <v>5</v>
      </c>
      <c r="AK5" s="146">
        <v>15</v>
      </c>
      <c r="AL5" s="129"/>
      <c r="AM5" s="129"/>
      <c r="AN5" s="129"/>
    </row>
    <row r="6" spans="1:51">
      <c r="A6" s="143" t="s">
        <v>134</v>
      </c>
      <c r="B6" s="144">
        <v>12935</v>
      </c>
      <c r="C6" s="144">
        <v>0</v>
      </c>
      <c r="D6" s="145" t="s">
        <v>195</v>
      </c>
      <c r="E6" s="145" t="s">
        <v>123</v>
      </c>
      <c r="F6" s="145" t="s">
        <v>123</v>
      </c>
      <c r="G6" s="145">
        <v>17</v>
      </c>
      <c r="H6" s="145">
        <v>90</v>
      </c>
      <c r="I6" s="145">
        <v>16</v>
      </c>
      <c r="J6" s="146">
        <v>4.2941176470588198</v>
      </c>
      <c r="K6" s="145">
        <v>3</v>
      </c>
      <c r="L6" s="147">
        <v>0.62999613451874803</v>
      </c>
      <c r="M6" s="145">
        <v>102</v>
      </c>
      <c r="N6" s="145" t="s">
        <v>196</v>
      </c>
      <c r="O6" s="145" t="s">
        <v>196</v>
      </c>
      <c r="P6" s="145">
        <v>2</v>
      </c>
      <c r="Q6" s="145">
        <v>4</v>
      </c>
      <c r="R6" s="146">
        <v>17.8585233861616</v>
      </c>
      <c r="S6" s="146" t="s">
        <v>123</v>
      </c>
      <c r="T6" s="146">
        <v>1.1000000000000001</v>
      </c>
      <c r="U6" s="147">
        <v>0.63848324947846402</v>
      </c>
      <c r="V6" s="146">
        <v>2.1783959862997899</v>
      </c>
      <c r="W6" s="148">
        <v>207978</v>
      </c>
      <c r="X6" s="146">
        <v>16.0787011982992</v>
      </c>
      <c r="Y6" s="146">
        <v>8.1225357557015805</v>
      </c>
      <c r="Z6" s="147">
        <v>0</v>
      </c>
      <c r="AA6" s="147">
        <v>0</v>
      </c>
      <c r="AB6" s="146">
        <v>195</v>
      </c>
      <c r="AC6" s="149" t="s">
        <v>123</v>
      </c>
      <c r="AD6" s="146">
        <v>529.20000000000005</v>
      </c>
      <c r="AE6" s="147">
        <v>0.9</v>
      </c>
      <c r="AF6" s="146" t="s">
        <v>197</v>
      </c>
      <c r="AG6" s="146">
        <v>2588</v>
      </c>
      <c r="AH6" s="146">
        <v>95473</v>
      </c>
      <c r="AI6" s="147">
        <v>0.62999613451874803</v>
      </c>
      <c r="AJ6" s="146">
        <v>6</v>
      </c>
      <c r="AK6" s="146">
        <v>53</v>
      </c>
      <c r="AL6" s="129"/>
      <c r="AM6" s="129"/>
      <c r="AN6" s="129"/>
    </row>
    <row r="7" spans="1:51">
      <c r="A7" s="143" t="s">
        <v>198</v>
      </c>
      <c r="B7" s="144">
        <v>3448</v>
      </c>
      <c r="C7" s="144">
        <v>239</v>
      </c>
      <c r="D7" s="145" t="s">
        <v>188</v>
      </c>
      <c r="E7" s="145">
        <v>1817</v>
      </c>
      <c r="F7" s="145">
        <v>576</v>
      </c>
      <c r="G7" s="145">
        <v>3</v>
      </c>
      <c r="H7" s="145">
        <v>34.5</v>
      </c>
      <c r="I7" s="145">
        <v>9</v>
      </c>
      <c r="J7" s="146">
        <v>3.6666666666666701</v>
      </c>
      <c r="K7" s="145">
        <v>5</v>
      </c>
      <c r="L7" s="147">
        <v>0.27790939765955902</v>
      </c>
      <c r="M7" s="145">
        <v>93</v>
      </c>
      <c r="N7" s="145" t="s">
        <v>189</v>
      </c>
      <c r="O7" s="145" t="s">
        <v>189</v>
      </c>
      <c r="P7" s="145">
        <v>4</v>
      </c>
      <c r="Q7" s="145">
        <v>6</v>
      </c>
      <c r="R7" s="146">
        <v>7.0753480278422298</v>
      </c>
      <c r="S7" s="146">
        <v>94.03</v>
      </c>
      <c r="T7" s="146">
        <v>1.18</v>
      </c>
      <c r="U7" s="147">
        <v>0.20048309178744</v>
      </c>
      <c r="V7" s="146">
        <v>1.6070305801657601</v>
      </c>
      <c r="W7" s="148">
        <v>28115</v>
      </c>
      <c r="X7" s="146">
        <v>8.1540023201856204</v>
      </c>
      <c r="Y7" s="146">
        <v>2.0060904872389802</v>
      </c>
      <c r="Z7" s="147">
        <v>0.167053364269142</v>
      </c>
      <c r="AA7" s="147">
        <v>0.16840277777777801</v>
      </c>
      <c r="AB7" s="146">
        <v>111</v>
      </c>
      <c r="AC7" s="149">
        <v>10.828451882845201</v>
      </c>
      <c r="AD7" s="146">
        <v>37.799999999999997</v>
      </c>
      <c r="AE7" s="147">
        <v>0.5</v>
      </c>
      <c r="AF7" s="146" t="s">
        <v>194</v>
      </c>
      <c r="AG7" s="146">
        <v>175</v>
      </c>
      <c r="AH7" s="146">
        <v>17495</v>
      </c>
      <c r="AI7" s="147">
        <v>0.27790939765955902</v>
      </c>
      <c r="AJ7" s="146">
        <v>7</v>
      </c>
      <c r="AK7" s="146">
        <v>16</v>
      </c>
      <c r="AL7" s="129"/>
      <c r="AM7" s="129"/>
      <c r="AN7" s="129"/>
    </row>
    <row r="8" spans="1:51">
      <c r="A8" s="143" t="s">
        <v>48</v>
      </c>
      <c r="B8" s="144">
        <v>3498</v>
      </c>
      <c r="C8" s="144">
        <v>393</v>
      </c>
      <c r="D8" s="145" t="s">
        <v>188</v>
      </c>
      <c r="E8" s="145">
        <v>856</v>
      </c>
      <c r="F8" s="145">
        <v>538</v>
      </c>
      <c r="G8" s="145">
        <v>13</v>
      </c>
      <c r="H8" s="145">
        <v>9</v>
      </c>
      <c r="I8" s="145">
        <v>8.2799999999999994</v>
      </c>
      <c r="J8" s="146">
        <v>1.5384615384615401</v>
      </c>
      <c r="K8" s="145">
        <v>3</v>
      </c>
      <c r="L8" s="147">
        <v>0.14060040270913399</v>
      </c>
      <c r="M8" s="145">
        <v>56</v>
      </c>
      <c r="N8" s="145" t="s">
        <v>189</v>
      </c>
      <c r="O8" s="145" t="s">
        <v>189</v>
      </c>
      <c r="P8" s="145">
        <v>1</v>
      </c>
      <c r="Q8" s="145">
        <v>3</v>
      </c>
      <c r="R8" s="146">
        <v>0</v>
      </c>
      <c r="S8" s="146">
        <v>0</v>
      </c>
      <c r="T8" s="146">
        <v>1.43</v>
      </c>
      <c r="U8" s="147">
        <v>3.2000000000000001E-2</v>
      </c>
      <c r="V8" s="146">
        <v>2.33864577705745</v>
      </c>
      <c r="W8" s="148">
        <v>25973</v>
      </c>
      <c r="X8" s="146">
        <v>7.4251000571755297</v>
      </c>
      <c r="Y8" s="146">
        <v>2.1440823327615801</v>
      </c>
      <c r="Z8" s="147">
        <v>0.15380217267009699</v>
      </c>
      <c r="AA8" s="147">
        <v>0.18773234200743499</v>
      </c>
      <c r="AB8" s="146">
        <v>92</v>
      </c>
      <c r="AC8" s="149">
        <v>0.71246819338422396</v>
      </c>
      <c r="AD8" s="146">
        <v>30.24</v>
      </c>
      <c r="AE8" s="147">
        <v>0.46</v>
      </c>
      <c r="AF8" s="146" t="s">
        <v>190</v>
      </c>
      <c r="AG8" s="146">
        <v>204</v>
      </c>
      <c r="AH8" s="146">
        <v>11106</v>
      </c>
      <c r="AI8" s="147">
        <v>0.14060040270913399</v>
      </c>
      <c r="AJ8" s="146">
        <v>2</v>
      </c>
      <c r="AK8" s="146">
        <v>6.5</v>
      </c>
      <c r="AL8" s="129"/>
      <c r="AM8" s="129"/>
      <c r="AN8" s="129"/>
    </row>
    <row r="9" spans="1:51">
      <c r="A9" s="143" t="s">
        <v>49</v>
      </c>
      <c r="B9" s="144">
        <v>1284</v>
      </c>
      <c r="C9" s="144">
        <v>77</v>
      </c>
      <c r="D9" s="145" t="s">
        <v>188</v>
      </c>
      <c r="E9" s="145">
        <v>385</v>
      </c>
      <c r="F9" s="145">
        <v>220</v>
      </c>
      <c r="G9" s="145">
        <v>2</v>
      </c>
      <c r="H9" s="145">
        <v>16.5</v>
      </c>
      <c r="I9" s="145">
        <v>2</v>
      </c>
      <c r="J9" s="146">
        <v>0</v>
      </c>
      <c r="K9" s="145">
        <v>1</v>
      </c>
      <c r="L9" s="147">
        <v>8.7999999999999995E-2</v>
      </c>
      <c r="M9" s="145">
        <v>15</v>
      </c>
      <c r="N9" s="145" t="s">
        <v>189</v>
      </c>
      <c r="O9" s="145" t="s">
        <v>191</v>
      </c>
      <c r="P9" s="145">
        <v>1</v>
      </c>
      <c r="Q9" s="145">
        <v>4</v>
      </c>
      <c r="R9" s="146">
        <v>2.96105919003115</v>
      </c>
      <c r="S9" s="146">
        <v>94.08</v>
      </c>
      <c r="T9" s="146">
        <v>1.8</v>
      </c>
      <c r="U9" s="147">
        <v>0.87272727272727302</v>
      </c>
      <c r="V9" s="146">
        <v>0.86773648648648705</v>
      </c>
      <c r="W9" s="148">
        <v>5137</v>
      </c>
      <c r="X9" s="146">
        <v>4.0007788161993796</v>
      </c>
      <c r="Y9" s="146">
        <v>1.83021806853583</v>
      </c>
      <c r="Z9" s="147">
        <v>0.17133956386292801</v>
      </c>
      <c r="AA9" s="147">
        <v>0.104545454545455</v>
      </c>
      <c r="AB9" s="146">
        <v>10</v>
      </c>
      <c r="AC9" s="149">
        <v>1.7662337662337699</v>
      </c>
      <c r="AD9" s="146">
        <v>10.08</v>
      </c>
      <c r="AE9" s="147">
        <v>0.11</v>
      </c>
      <c r="AF9" s="146" t="s">
        <v>190</v>
      </c>
      <c r="AG9" s="146">
        <v>75</v>
      </c>
      <c r="AH9" s="146">
        <v>5920</v>
      </c>
      <c r="AI9" s="147">
        <v>8.7999999999999995E-2</v>
      </c>
      <c r="AJ9" s="146">
        <v>4</v>
      </c>
      <c r="AK9" s="146">
        <v>8</v>
      </c>
      <c r="AL9" s="129"/>
      <c r="AM9" s="129"/>
      <c r="AN9" s="129"/>
    </row>
    <row r="10" spans="1:51">
      <c r="A10" s="143" t="s">
        <v>50</v>
      </c>
      <c r="B10" s="144">
        <v>1552</v>
      </c>
      <c r="C10" s="144">
        <v>148</v>
      </c>
      <c r="D10" s="145" t="s">
        <v>188</v>
      </c>
      <c r="E10" s="145">
        <v>701</v>
      </c>
      <c r="F10" s="145">
        <v>233</v>
      </c>
      <c r="G10" s="145">
        <v>3</v>
      </c>
      <c r="H10" s="145">
        <v>0</v>
      </c>
      <c r="I10" s="145">
        <v>5.4</v>
      </c>
      <c r="J10" s="146">
        <v>0</v>
      </c>
      <c r="K10" s="145">
        <v>1</v>
      </c>
      <c r="L10" s="147">
        <v>0.21759999999999999</v>
      </c>
      <c r="M10" s="145">
        <v>6</v>
      </c>
      <c r="N10" s="145" t="s">
        <v>189</v>
      </c>
      <c r="O10" s="145" t="s">
        <v>189</v>
      </c>
      <c r="P10" s="145">
        <v>2</v>
      </c>
      <c r="Q10" s="145">
        <v>2</v>
      </c>
      <c r="R10" s="146">
        <v>5.4664948453608302</v>
      </c>
      <c r="S10" s="146">
        <v>85</v>
      </c>
      <c r="T10" s="146">
        <v>1.54</v>
      </c>
      <c r="U10" s="147">
        <v>0.22610294117647101</v>
      </c>
      <c r="V10" s="146">
        <v>1.2683722751599</v>
      </c>
      <c r="W10" s="148">
        <v>9717</v>
      </c>
      <c r="X10" s="146">
        <v>6.2609536082474202</v>
      </c>
      <c r="Y10" s="146">
        <v>1.30412371134021</v>
      </c>
      <c r="Z10" s="147">
        <v>0.15012886597938099</v>
      </c>
      <c r="AA10" s="147">
        <v>0.19742489270386299</v>
      </c>
      <c r="AB10" s="146">
        <v>8</v>
      </c>
      <c r="AC10" s="149">
        <v>0.81081081081081097</v>
      </c>
      <c r="AD10" s="146">
        <v>16.8</v>
      </c>
      <c r="AE10" s="147">
        <v>0.3</v>
      </c>
      <c r="AF10" s="146" t="s">
        <v>190</v>
      </c>
      <c r="AG10" s="146">
        <v>90</v>
      </c>
      <c r="AH10" s="146">
        <v>7661</v>
      </c>
      <c r="AI10" s="147">
        <v>0.21759999999999999</v>
      </c>
      <c r="AJ10" s="146">
        <v>3</v>
      </c>
      <c r="AK10" s="146">
        <v>6</v>
      </c>
      <c r="AL10" s="129"/>
      <c r="AM10" s="129"/>
      <c r="AN10" s="129"/>
    </row>
    <row r="11" spans="1:51">
      <c r="A11" s="143" t="s">
        <v>199</v>
      </c>
      <c r="B11" s="144">
        <v>8658</v>
      </c>
      <c r="C11" s="144">
        <v>1185</v>
      </c>
      <c r="D11" s="145" t="s">
        <v>193</v>
      </c>
      <c r="E11" s="145">
        <v>2858</v>
      </c>
      <c r="F11" s="145">
        <v>1439</v>
      </c>
      <c r="G11" s="145">
        <v>2</v>
      </c>
      <c r="H11" s="145">
        <v>85.5</v>
      </c>
      <c r="I11" s="145">
        <v>14.4</v>
      </c>
      <c r="J11" s="146">
        <v>7.5</v>
      </c>
      <c r="K11" s="145">
        <v>0</v>
      </c>
      <c r="L11" s="147">
        <v>0.178564081464719</v>
      </c>
      <c r="M11" s="145">
        <v>28</v>
      </c>
      <c r="N11" s="145" t="s">
        <v>189</v>
      </c>
      <c r="O11" s="145" t="s">
        <v>189</v>
      </c>
      <c r="P11" s="145">
        <v>15</v>
      </c>
      <c r="Q11" s="145">
        <v>36</v>
      </c>
      <c r="R11" s="146">
        <v>2.4149919149919099</v>
      </c>
      <c r="S11" s="146" t="s">
        <v>123</v>
      </c>
      <c r="T11" s="146" t="s">
        <v>123</v>
      </c>
      <c r="U11" s="147" t="s">
        <v>123</v>
      </c>
      <c r="V11" s="146">
        <v>1.82553625157721</v>
      </c>
      <c r="W11" s="148">
        <v>37617</v>
      </c>
      <c r="X11" s="146">
        <v>4.3447678447678504</v>
      </c>
      <c r="Y11" s="146">
        <v>8.1019866019865994</v>
      </c>
      <c r="Z11" s="147">
        <v>0.16620466620466601</v>
      </c>
      <c r="AA11" s="147">
        <v>0.17998610145934699</v>
      </c>
      <c r="AB11" s="146">
        <v>83</v>
      </c>
      <c r="AC11" s="149" t="s">
        <v>123</v>
      </c>
      <c r="AD11" s="146">
        <v>73.5</v>
      </c>
      <c r="AE11" s="147">
        <v>0.8</v>
      </c>
      <c r="AF11" s="146" t="s">
        <v>194</v>
      </c>
      <c r="AG11" s="146">
        <v>323</v>
      </c>
      <c r="AH11" s="146">
        <v>20606</v>
      </c>
      <c r="AI11" s="147">
        <v>0.178564081464719</v>
      </c>
      <c r="AJ11" s="146">
        <v>3</v>
      </c>
      <c r="AK11" s="146">
        <v>12</v>
      </c>
      <c r="AL11" s="129"/>
      <c r="AM11" s="129"/>
      <c r="AN11" s="129"/>
    </row>
    <row r="12" spans="1:51" s="157" customFormat="1">
      <c r="A12" s="150" t="s">
        <v>200</v>
      </c>
      <c r="B12" s="151"/>
      <c r="C12" s="151"/>
      <c r="D12" s="152"/>
      <c r="E12" s="152"/>
      <c r="F12" s="152"/>
      <c r="G12" s="152"/>
      <c r="H12" s="152"/>
      <c r="I12" s="152"/>
      <c r="J12" s="153"/>
      <c r="K12" s="152"/>
      <c r="L12" s="154"/>
      <c r="M12" s="152"/>
      <c r="N12" s="152"/>
      <c r="O12" s="152"/>
      <c r="P12" s="152"/>
      <c r="Q12" s="152"/>
      <c r="R12" s="153"/>
      <c r="S12" s="153"/>
      <c r="T12" s="146"/>
      <c r="U12" s="147"/>
      <c r="V12" s="146"/>
      <c r="W12" s="148"/>
      <c r="X12" s="146"/>
      <c r="Y12" s="153"/>
      <c r="Z12" s="154"/>
      <c r="AA12" s="154"/>
      <c r="AB12" s="153"/>
      <c r="AC12" s="155"/>
      <c r="AD12" s="153"/>
      <c r="AE12" s="154"/>
      <c r="AF12" s="153"/>
      <c r="AG12" s="153"/>
      <c r="AH12" s="153"/>
      <c r="AI12" s="154"/>
      <c r="AJ12" s="153"/>
      <c r="AK12" s="153"/>
      <c r="AL12" s="156"/>
      <c r="AM12" s="156"/>
      <c r="AN12" s="156"/>
    </row>
    <row r="13" spans="1:51">
      <c r="A13" s="143" t="s">
        <v>52</v>
      </c>
      <c r="B13" s="144">
        <v>15235</v>
      </c>
      <c r="C13" s="144">
        <v>0</v>
      </c>
      <c r="D13" s="145" t="s">
        <v>195</v>
      </c>
      <c r="E13" s="145">
        <v>3522</v>
      </c>
      <c r="F13" s="145">
        <v>1280</v>
      </c>
      <c r="G13" s="145">
        <v>3</v>
      </c>
      <c r="H13" s="145">
        <v>54</v>
      </c>
      <c r="I13" s="145">
        <v>14.4</v>
      </c>
      <c r="J13" s="146">
        <v>1</v>
      </c>
      <c r="K13" s="145">
        <v>1</v>
      </c>
      <c r="L13" s="147">
        <v>0.173024833169237</v>
      </c>
      <c r="M13" s="145">
        <v>31</v>
      </c>
      <c r="N13" s="145" t="s">
        <v>189</v>
      </c>
      <c r="O13" s="145" t="s">
        <v>189</v>
      </c>
      <c r="P13" s="145">
        <v>2</v>
      </c>
      <c r="Q13" s="145">
        <v>4</v>
      </c>
      <c r="R13" s="146">
        <v>3.0355497210370901</v>
      </c>
      <c r="S13" s="146">
        <v>91.42</v>
      </c>
      <c r="T13" s="146">
        <v>1.1599999999999999</v>
      </c>
      <c r="U13" s="147">
        <v>0.20095884938074299</v>
      </c>
      <c r="V13" s="146">
        <v>1.7072903408287401</v>
      </c>
      <c r="W13" s="148">
        <v>48289</v>
      </c>
      <c r="X13" s="146">
        <v>3.1696094519199201</v>
      </c>
      <c r="Y13" s="146">
        <v>1.9663931736133899</v>
      </c>
      <c r="Z13" s="147">
        <v>8.4017065966524404E-2</v>
      </c>
      <c r="AA13" s="147">
        <v>0.18124999999999999</v>
      </c>
      <c r="AB13" s="146">
        <v>12</v>
      </c>
      <c r="AC13" s="149" t="s">
        <v>123</v>
      </c>
      <c r="AD13" s="146">
        <v>77.28</v>
      </c>
      <c r="AE13" s="147">
        <v>0.8</v>
      </c>
      <c r="AF13" s="146" t="s">
        <v>194</v>
      </c>
      <c r="AG13" s="146">
        <v>350</v>
      </c>
      <c r="AH13" s="146">
        <v>28284</v>
      </c>
      <c r="AI13" s="147">
        <v>0.173024833169237</v>
      </c>
      <c r="AJ13" s="146">
        <v>5</v>
      </c>
      <c r="AK13" s="146">
        <v>27</v>
      </c>
      <c r="AL13" s="129"/>
      <c r="AM13" s="129"/>
      <c r="AN13" s="129"/>
    </row>
    <row r="14" spans="1:51">
      <c r="A14" s="143" t="s">
        <v>201</v>
      </c>
      <c r="B14" s="144">
        <v>581</v>
      </c>
      <c r="C14" s="144">
        <v>581</v>
      </c>
      <c r="D14" s="145" t="s">
        <v>193</v>
      </c>
      <c r="E14" s="145">
        <v>581</v>
      </c>
      <c r="F14" s="145">
        <v>528</v>
      </c>
      <c r="G14" s="145">
        <v>3</v>
      </c>
      <c r="H14" s="145">
        <v>25</v>
      </c>
      <c r="I14" s="145">
        <v>2</v>
      </c>
      <c r="J14" s="146">
        <v>1.6666666666666701</v>
      </c>
      <c r="K14" s="145">
        <v>1</v>
      </c>
      <c r="L14" s="147">
        <v>0.17211703958691901</v>
      </c>
      <c r="M14" s="145">
        <v>17</v>
      </c>
      <c r="N14" s="145" t="s">
        <v>189</v>
      </c>
      <c r="O14" s="145" t="s">
        <v>189</v>
      </c>
      <c r="P14" s="145">
        <v>3</v>
      </c>
      <c r="Q14" s="145">
        <v>5</v>
      </c>
      <c r="R14" s="146">
        <v>14.1092943201377</v>
      </c>
      <c r="S14" s="146">
        <v>95</v>
      </c>
      <c r="T14" s="146">
        <v>1.39</v>
      </c>
      <c r="U14" s="147">
        <v>0.19</v>
      </c>
      <c r="V14" s="146">
        <v>0.73439218081857105</v>
      </c>
      <c r="W14" s="148">
        <v>6011</v>
      </c>
      <c r="X14" s="146">
        <v>10.3459552495697</v>
      </c>
      <c r="Y14" s="146">
        <v>55.0774526678141</v>
      </c>
      <c r="Z14" s="147">
        <v>0.90877796901893304</v>
      </c>
      <c r="AA14" s="147">
        <v>0.24621212121212099</v>
      </c>
      <c r="AB14" s="146">
        <v>10</v>
      </c>
      <c r="AC14" s="149" t="s">
        <v>123</v>
      </c>
      <c r="AD14" s="146">
        <v>2</v>
      </c>
      <c r="AE14" s="147">
        <v>0.115</v>
      </c>
      <c r="AF14" s="146" t="s">
        <v>190</v>
      </c>
      <c r="AG14" s="146">
        <v>128</v>
      </c>
      <c r="AH14" s="146">
        <v>8185</v>
      </c>
      <c r="AI14" s="147">
        <v>0.17211703958691901</v>
      </c>
      <c r="AJ14" s="146">
        <v>5</v>
      </c>
      <c r="AK14" s="146">
        <v>33</v>
      </c>
      <c r="AL14" s="129"/>
      <c r="AM14" s="129"/>
      <c r="AN14" s="129"/>
    </row>
    <row r="15" spans="1:51">
      <c r="A15" s="143" t="s">
        <v>202</v>
      </c>
      <c r="B15" s="144">
        <v>2200</v>
      </c>
      <c r="C15" s="144">
        <v>221</v>
      </c>
      <c r="D15" s="145" t="s">
        <v>188</v>
      </c>
      <c r="E15" s="145">
        <v>300</v>
      </c>
      <c r="F15" s="145">
        <v>300</v>
      </c>
      <c r="G15" s="145">
        <v>4</v>
      </c>
      <c r="H15" s="145">
        <v>22</v>
      </c>
      <c r="I15" s="145">
        <v>0.45540000000000003</v>
      </c>
      <c r="J15" s="146">
        <v>1.5</v>
      </c>
      <c r="K15" s="145">
        <v>0</v>
      </c>
      <c r="L15" s="147" t="s">
        <v>123</v>
      </c>
      <c r="M15" s="145">
        <v>6</v>
      </c>
      <c r="N15" s="145" t="s">
        <v>189</v>
      </c>
      <c r="O15" s="145" t="s">
        <v>189</v>
      </c>
      <c r="P15" s="145">
        <v>3</v>
      </c>
      <c r="Q15" s="145">
        <v>4</v>
      </c>
      <c r="R15" s="146">
        <v>2.3442500000000002</v>
      </c>
      <c r="S15" s="146" t="s">
        <v>123</v>
      </c>
      <c r="T15" s="146" t="s">
        <v>123</v>
      </c>
      <c r="U15" s="147" t="s">
        <v>123</v>
      </c>
      <c r="V15" s="146">
        <v>0.96359110004667803</v>
      </c>
      <c r="W15" s="148">
        <v>6193</v>
      </c>
      <c r="X15" s="146">
        <v>2.8149999999999999</v>
      </c>
      <c r="Y15" s="146" t="s">
        <v>123</v>
      </c>
      <c r="Z15" s="147">
        <v>0.98727272727272697</v>
      </c>
      <c r="AA15" s="147">
        <v>0</v>
      </c>
      <c r="AB15" s="146">
        <v>0</v>
      </c>
      <c r="AC15" s="149">
        <v>0</v>
      </c>
      <c r="AD15" s="146">
        <v>1.9865999999999999</v>
      </c>
      <c r="AE15" s="147">
        <v>2.53E-2</v>
      </c>
      <c r="AF15" s="146" t="s">
        <v>190</v>
      </c>
      <c r="AG15" s="146">
        <v>72</v>
      </c>
      <c r="AH15" s="146">
        <v>6427</v>
      </c>
      <c r="AI15" s="147" t="s">
        <v>123</v>
      </c>
      <c r="AJ15" s="146">
        <v>3</v>
      </c>
      <c r="AK15" s="146">
        <v>5</v>
      </c>
      <c r="AL15" s="129"/>
      <c r="AM15" s="129"/>
      <c r="AN15" s="129"/>
    </row>
    <row r="16" spans="1:51">
      <c r="A16" s="143" t="s">
        <v>203</v>
      </c>
      <c r="B16" s="144">
        <v>2713</v>
      </c>
      <c r="C16" s="144">
        <v>194</v>
      </c>
      <c r="D16" s="145" t="s">
        <v>188</v>
      </c>
      <c r="E16" s="145">
        <v>310</v>
      </c>
      <c r="F16" s="145">
        <v>169</v>
      </c>
      <c r="G16" s="145">
        <v>13</v>
      </c>
      <c r="H16" s="145">
        <v>13</v>
      </c>
      <c r="I16" s="145">
        <v>3.6</v>
      </c>
      <c r="J16" s="146">
        <v>0.61538461538461497</v>
      </c>
      <c r="K16" s="145">
        <v>1</v>
      </c>
      <c r="L16" s="147">
        <v>0.170241650828129</v>
      </c>
      <c r="M16" s="145">
        <v>10</v>
      </c>
      <c r="N16" s="145" t="s">
        <v>204</v>
      </c>
      <c r="O16" s="145" t="s">
        <v>196</v>
      </c>
      <c r="P16" s="145">
        <v>1</v>
      </c>
      <c r="Q16" s="145">
        <v>3</v>
      </c>
      <c r="R16" s="146">
        <v>2.9487652045705901</v>
      </c>
      <c r="S16" s="146">
        <v>93.33</v>
      </c>
      <c r="T16" s="146" t="s">
        <v>123</v>
      </c>
      <c r="U16" s="147" t="s">
        <v>123</v>
      </c>
      <c r="V16" s="146">
        <v>1.0778375318426301</v>
      </c>
      <c r="W16" s="148">
        <v>3808</v>
      </c>
      <c r="X16" s="146">
        <v>1.4036122373755999</v>
      </c>
      <c r="Y16" s="146" t="s">
        <v>123</v>
      </c>
      <c r="Z16" s="147">
        <v>6.2292664946553597E-2</v>
      </c>
      <c r="AA16" s="147">
        <v>0.24852071005917201</v>
      </c>
      <c r="AB16" s="146">
        <v>1</v>
      </c>
      <c r="AC16" s="149">
        <v>9.2783505154639206E-2</v>
      </c>
      <c r="AD16" s="146">
        <v>21</v>
      </c>
      <c r="AE16" s="147">
        <v>0.2</v>
      </c>
      <c r="AF16" s="146" t="s">
        <v>205</v>
      </c>
      <c r="AG16" s="146">
        <v>115</v>
      </c>
      <c r="AH16" s="146">
        <v>3533</v>
      </c>
      <c r="AI16" s="147">
        <v>0.170241650828129</v>
      </c>
      <c r="AJ16" s="146">
        <v>3</v>
      </c>
      <c r="AK16" s="146">
        <v>6</v>
      </c>
      <c r="AL16" s="129"/>
      <c r="AM16" s="129"/>
      <c r="AN16" s="129"/>
    </row>
    <row r="17" spans="1:40">
      <c r="A17" s="143" t="s">
        <v>55</v>
      </c>
      <c r="B17" s="144">
        <v>3146</v>
      </c>
      <c r="C17" s="144">
        <v>297</v>
      </c>
      <c r="D17" s="145" t="s">
        <v>188</v>
      </c>
      <c r="E17" s="145">
        <v>1469</v>
      </c>
      <c r="F17" s="145">
        <v>448</v>
      </c>
      <c r="G17" s="145">
        <v>2</v>
      </c>
      <c r="H17" s="145">
        <v>19</v>
      </c>
      <c r="I17" s="145">
        <v>5.4</v>
      </c>
      <c r="J17" s="146">
        <v>1.5</v>
      </c>
      <c r="K17" s="145">
        <v>3</v>
      </c>
      <c r="L17" s="147">
        <v>0.14703807672928801</v>
      </c>
      <c r="M17" s="145">
        <v>67</v>
      </c>
      <c r="N17" s="145" t="s">
        <v>191</v>
      </c>
      <c r="O17" s="145" t="s">
        <v>189</v>
      </c>
      <c r="P17" s="145">
        <v>1</v>
      </c>
      <c r="Q17" s="145">
        <v>6</v>
      </c>
      <c r="R17" s="146">
        <v>2.9086776859504102</v>
      </c>
      <c r="S17" s="146">
        <v>93.75</v>
      </c>
      <c r="T17" s="146">
        <v>1.08</v>
      </c>
      <c r="U17" s="147">
        <v>0.326315789473684</v>
      </c>
      <c r="V17" s="146">
        <v>1.83891723984912</v>
      </c>
      <c r="W17" s="148">
        <v>24864</v>
      </c>
      <c r="X17" s="146">
        <v>7.9033693579148103</v>
      </c>
      <c r="Y17" s="146">
        <v>1.94914176732359</v>
      </c>
      <c r="Z17" s="147">
        <v>0.14240305149396101</v>
      </c>
      <c r="AA17" s="147">
        <v>0.16517857142857101</v>
      </c>
      <c r="AB17" s="146">
        <v>6</v>
      </c>
      <c r="AC17" s="149">
        <v>0.336700336700337</v>
      </c>
      <c r="AD17" s="146">
        <v>25.62</v>
      </c>
      <c r="AE17" s="147">
        <v>0.3</v>
      </c>
      <c r="AF17" s="146" t="s">
        <v>192</v>
      </c>
      <c r="AG17" s="146">
        <v>183</v>
      </c>
      <c r="AH17" s="146">
        <v>13521</v>
      </c>
      <c r="AI17" s="147">
        <v>0.14703807672928801</v>
      </c>
      <c r="AJ17" s="146">
        <v>4</v>
      </c>
      <c r="AK17" s="146">
        <v>9</v>
      </c>
      <c r="AL17" s="129"/>
      <c r="AM17" s="129"/>
      <c r="AN17" s="129"/>
    </row>
    <row r="18" spans="1:40">
      <c r="A18" s="143" t="s">
        <v>56</v>
      </c>
      <c r="B18" s="144">
        <v>2310</v>
      </c>
      <c r="C18" s="144">
        <v>549</v>
      </c>
      <c r="D18" s="145" t="s">
        <v>188</v>
      </c>
      <c r="E18" s="145">
        <v>705</v>
      </c>
      <c r="F18" s="145">
        <v>215</v>
      </c>
      <c r="G18" s="145">
        <v>3</v>
      </c>
      <c r="H18" s="145">
        <v>9</v>
      </c>
      <c r="I18" s="145">
        <v>7.2</v>
      </c>
      <c r="J18" s="146">
        <v>0</v>
      </c>
      <c r="K18" s="145">
        <v>1</v>
      </c>
      <c r="L18" s="147">
        <v>9.5232443125618196E-2</v>
      </c>
      <c r="M18" s="145">
        <v>8</v>
      </c>
      <c r="N18" s="145" t="s">
        <v>189</v>
      </c>
      <c r="O18" s="145" t="s">
        <v>189</v>
      </c>
      <c r="P18" s="145">
        <v>3</v>
      </c>
      <c r="Q18" s="145">
        <v>5</v>
      </c>
      <c r="R18" s="146">
        <v>3.1757575757575802</v>
      </c>
      <c r="S18" s="146">
        <v>83.33</v>
      </c>
      <c r="T18" s="146">
        <v>1.18</v>
      </c>
      <c r="U18" s="147">
        <v>1.6666666666666701E-2</v>
      </c>
      <c r="V18" s="146">
        <v>0.46362813160277699</v>
      </c>
      <c r="W18" s="148">
        <v>4608</v>
      </c>
      <c r="X18" s="146">
        <v>1.9948051948051899</v>
      </c>
      <c r="Y18" s="146" t="s">
        <v>123</v>
      </c>
      <c r="Z18" s="147">
        <v>9.30735930735931E-2</v>
      </c>
      <c r="AA18" s="147">
        <v>0.39534883720930197</v>
      </c>
      <c r="AB18" s="146">
        <v>58</v>
      </c>
      <c r="AC18" s="149">
        <v>3.6429872495446297E-2</v>
      </c>
      <c r="AD18" s="146">
        <v>35.700000000000003</v>
      </c>
      <c r="AE18" s="147">
        <v>0.4</v>
      </c>
      <c r="AF18" s="146" t="s">
        <v>194</v>
      </c>
      <c r="AG18" s="146">
        <v>150</v>
      </c>
      <c r="AH18" s="146">
        <v>9939</v>
      </c>
      <c r="AI18" s="147">
        <v>9.5232443125618196E-2</v>
      </c>
      <c r="AJ18" s="146">
        <v>4</v>
      </c>
      <c r="AK18" s="146">
        <v>11</v>
      </c>
      <c r="AL18" s="129"/>
      <c r="AM18" s="129"/>
      <c r="AN18" s="129"/>
    </row>
    <row r="19" spans="1:40">
      <c r="A19" s="143" t="s">
        <v>57</v>
      </c>
      <c r="B19" s="144">
        <v>1360</v>
      </c>
      <c r="C19" s="144">
        <v>57</v>
      </c>
      <c r="D19" s="145" t="s">
        <v>188</v>
      </c>
      <c r="E19" s="145">
        <v>329</v>
      </c>
      <c r="F19" s="145">
        <v>165</v>
      </c>
      <c r="G19" s="145">
        <v>1</v>
      </c>
      <c r="H19" s="145">
        <v>9</v>
      </c>
      <c r="I19" s="145">
        <v>4.5</v>
      </c>
      <c r="J19" s="146">
        <v>1</v>
      </c>
      <c r="K19" s="145">
        <v>1</v>
      </c>
      <c r="L19" s="147">
        <v>0.124</v>
      </c>
      <c r="M19" s="145">
        <v>13</v>
      </c>
      <c r="N19" s="145" t="s">
        <v>189</v>
      </c>
      <c r="O19" s="145" t="s">
        <v>189</v>
      </c>
      <c r="P19" s="145">
        <v>1</v>
      </c>
      <c r="Q19" s="145">
        <v>1</v>
      </c>
      <c r="R19" s="146">
        <v>3.6764705882352899</v>
      </c>
      <c r="S19" s="146">
        <v>92.5</v>
      </c>
      <c r="T19" s="146">
        <v>1.41</v>
      </c>
      <c r="U19" s="147">
        <v>0.14193548387096799</v>
      </c>
      <c r="V19" s="146">
        <v>0.74040438656614105</v>
      </c>
      <c r="W19" s="148">
        <v>4321</v>
      </c>
      <c r="X19" s="146">
        <v>3.1772058823529399</v>
      </c>
      <c r="Y19" s="146">
        <v>2.0801470588235298</v>
      </c>
      <c r="Z19" s="147">
        <v>0.121323529411765</v>
      </c>
      <c r="AA19" s="147">
        <v>9.6969696969696997E-2</v>
      </c>
      <c r="AB19" s="146">
        <v>17</v>
      </c>
      <c r="AC19" s="149">
        <v>0.82456140350877205</v>
      </c>
      <c r="AD19" s="146">
        <v>10.5</v>
      </c>
      <c r="AE19" s="147">
        <v>0.25</v>
      </c>
      <c r="AF19" s="146" t="s">
        <v>194</v>
      </c>
      <c r="AG19" s="146">
        <v>110</v>
      </c>
      <c r="AH19" s="146">
        <v>5836</v>
      </c>
      <c r="AI19" s="147">
        <v>0.124</v>
      </c>
      <c r="AJ19" s="146">
        <v>2</v>
      </c>
      <c r="AK19" s="146">
        <v>7</v>
      </c>
      <c r="AL19" s="129"/>
      <c r="AM19" s="129"/>
      <c r="AN19" s="129"/>
    </row>
    <row r="20" spans="1:40">
      <c r="A20" s="143" t="s">
        <v>58</v>
      </c>
      <c r="B20" s="144">
        <v>3106</v>
      </c>
      <c r="C20" s="144">
        <v>221</v>
      </c>
      <c r="D20" s="145" t="s">
        <v>188</v>
      </c>
      <c r="E20" s="145">
        <v>882</v>
      </c>
      <c r="F20" s="145">
        <v>501</v>
      </c>
      <c r="G20" s="145">
        <v>1</v>
      </c>
      <c r="H20" s="145">
        <v>28</v>
      </c>
      <c r="I20" s="145">
        <v>9</v>
      </c>
      <c r="J20" s="146">
        <v>2</v>
      </c>
      <c r="K20" s="145">
        <v>1</v>
      </c>
      <c r="L20" s="147">
        <v>0.195440512942294</v>
      </c>
      <c r="M20" s="145">
        <v>27</v>
      </c>
      <c r="N20" s="145" t="s">
        <v>189</v>
      </c>
      <c r="O20" s="145" t="s">
        <v>189</v>
      </c>
      <c r="P20" s="145">
        <v>2</v>
      </c>
      <c r="Q20" s="145">
        <v>4</v>
      </c>
      <c r="R20" s="146">
        <v>4.1835962652929801</v>
      </c>
      <c r="S20" s="146">
        <v>95</v>
      </c>
      <c r="T20" s="146">
        <v>1.32</v>
      </c>
      <c r="U20" s="147">
        <v>0.39854191980558901</v>
      </c>
      <c r="V20" s="146">
        <v>2.06849917537108</v>
      </c>
      <c r="W20" s="148">
        <v>18813</v>
      </c>
      <c r="X20" s="146">
        <v>6.05698647778493</v>
      </c>
      <c r="Y20" s="146">
        <v>3.5756600128782998</v>
      </c>
      <c r="Z20" s="147">
        <v>0.161300708306504</v>
      </c>
      <c r="AA20" s="147">
        <v>0.111776447105788</v>
      </c>
      <c r="AB20" s="146">
        <v>27</v>
      </c>
      <c r="AC20" s="149">
        <v>1.0407239819004499</v>
      </c>
      <c r="AD20" s="146">
        <v>29.4</v>
      </c>
      <c r="AE20" s="147">
        <v>0.5</v>
      </c>
      <c r="AF20" s="146" t="s">
        <v>190</v>
      </c>
      <c r="AG20" s="146">
        <v>146</v>
      </c>
      <c r="AH20" s="146">
        <v>9095</v>
      </c>
      <c r="AI20" s="147">
        <v>0.195440512942294</v>
      </c>
      <c r="AJ20" s="146">
        <v>3</v>
      </c>
      <c r="AK20" s="146">
        <v>9</v>
      </c>
      <c r="AL20" s="129"/>
      <c r="AM20" s="129"/>
      <c r="AN20" s="129"/>
    </row>
    <row r="21" spans="1:40">
      <c r="A21" s="143" t="s">
        <v>128</v>
      </c>
      <c r="B21" s="144">
        <v>18213</v>
      </c>
      <c r="C21" s="144">
        <v>1421</v>
      </c>
      <c r="D21" s="145" t="s">
        <v>206</v>
      </c>
      <c r="E21" s="152">
        <v>73163</v>
      </c>
      <c r="F21" s="152">
        <v>34552</v>
      </c>
      <c r="G21" s="145">
        <v>10</v>
      </c>
      <c r="H21" s="145">
        <v>14.4</v>
      </c>
      <c r="I21" s="145">
        <v>7</v>
      </c>
      <c r="J21" s="146">
        <v>0.1</v>
      </c>
      <c r="K21" s="145">
        <v>1</v>
      </c>
      <c r="L21" s="147">
        <v>0.32700000000000001</v>
      </c>
      <c r="M21" s="145">
        <v>36</v>
      </c>
      <c r="N21" s="145" t="s">
        <v>189</v>
      </c>
      <c r="O21" s="145" t="s">
        <v>191</v>
      </c>
      <c r="P21" s="145">
        <v>0</v>
      </c>
      <c r="Q21" s="145">
        <v>16</v>
      </c>
      <c r="R21" s="146">
        <v>3.96</v>
      </c>
      <c r="S21" s="146">
        <v>0</v>
      </c>
      <c r="T21" s="146">
        <v>1.0900000000000001</v>
      </c>
      <c r="U21" s="147">
        <v>0.49199999999999999</v>
      </c>
      <c r="V21" s="146">
        <v>2.0740481279999998</v>
      </c>
      <c r="W21" s="148">
        <v>177636</v>
      </c>
      <c r="X21" s="146">
        <v>9.75</v>
      </c>
      <c r="Y21" s="146">
        <v>3.3</v>
      </c>
      <c r="Z21" s="147">
        <v>1.9</v>
      </c>
      <c r="AA21" s="147">
        <v>0</v>
      </c>
      <c r="AB21" s="146">
        <v>12</v>
      </c>
      <c r="AC21" s="149">
        <v>0.03</v>
      </c>
      <c r="AD21" s="146">
        <v>336</v>
      </c>
      <c r="AE21" s="147">
        <v>0.8</v>
      </c>
      <c r="AF21" s="146" t="s">
        <v>192</v>
      </c>
      <c r="AG21" s="146">
        <v>995</v>
      </c>
      <c r="AH21" s="146">
        <v>85647</v>
      </c>
      <c r="AI21" s="147">
        <v>0.32700000000000001</v>
      </c>
      <c r="AJ21" s="146">
        <v>6</v>
      </c>
      <c r="AK21" s="146">
        <v>30</v>
      </c>
      <c r="AL21" s="129"/>
      <c r="AM21" s="129"/>
      <c r="AN21" s="129"/>
    </row>
    <row r="22" spans="1:40">
      <c r="A22" s="143" t="s">
        <v>207</v>
      </c>
      <c r="B22" s="144">
        <v>544</v>
      </c>
      <c r="C22" s="144">
        <v>544</v>
      </c>
      <c r="D22" s="145" t="s">
        <v>193</v>
      </c>
      <c r="E22" s="145">
        <v>544</v>
      </c>
      <c r="F22" s="145">
        <v>336</v>
      </c>
      <c r="G22" s="145">
        <v>3</v>
      </c>
      <c r="H22" s="145">
        <v>31.5</v>
      </c>
      <c r="I22" s="145">
        <v>4.1399999999999997</v>
      </c>
      <c r="J22" s="146">
        <v>0.66666666666666696</v>
      </c>
      <c r="K22" s="145">
        <v>1</v>
      </c>
      <c r="L22" s="147">
        <v>0.155882352941176</v>
      </c>
      <c r="M22" s="145">
        <v>8</v>
      </c>
      <c r="N22" s="145" t="s">
        <v>189</v>
      </c>
      <c r="O22" s="145" t="s">
        <v>189</v>
      </c>
      <c r="P22" s="145">
        <v>3</v>
      </c>
      <c r="Q22" s="145">
        <v>3</v>
      </c>
      <c r="R22" s="146">
        <v>14.821691176470599</v>
      </c>
      <c r="S22" s="146" t="s">
        <v>123</v>
      </c>
      <c r="T22" s="146">
        <v>1.5</v>
      </c>
      <c r="U22" s="147">
        <v>0.17216981132075501</v>
      </c>
      <c r="V22" s="146">
        <v>0.76144834930777405</v>
      </c>
      <c r="W22" s="148">
        <v>4290</v>
      </c>
      <c r="X22" s="146">
        <v>7.8860294117647101</v>
      </c>
      <c r="Y22" s="146">
        <v>6.2316176470588198</v>
      </c>
      <c r="Z22" s="147">
        <v>0.61764705882352899</v>
      </c>
      <c r="AA22" s="147">
        <v>0.53273809523809501</v>
      </c>
      <c r="AB22" s="146">
        <v>19</v>
      </c>
      <c r="AC22" s="149" t="s">
        <v>123</v>
      </c>
      <c r="AD22" s="146">
        <v>8</v>
      </c>
      <c r="AE22" s="147">
        <v>0.23</v>
      </c>
      <c r="AF22" s="146" t="s">
        <v>190</v>
      </c>
      <c r="AG22" s="146">
        <v>50</v>
      </c>
      <c r="AH22" s="146">
        <v>5634</v>
      </c>
      <c r="AI22" s="147">
        <v>0.155882352941176</v>
      </c>
      <c r="AJ22" s="146">
        <v>5</v>
      </c>
      <c r="AK22" s="146">
        <v>4.4000000000000004</v>
      </c>
      <c r="AL22" s="129"/>
      <c r="AM22" s="129"/>
      <c r="AN22" s="129"/>
    </row>
    <row r="23" spans="1:40">
      <c r="A23" s="143" t="s">
        <v>208</v>
      </c>
      <c r="B23" s="144">
        <v>2314</v>
      </c>
      <c r="C23" s="144">
        <v>212</v>
      </c>
      <c r="D23" s="145" t="s">
        <v>188</v>
      </c>
      <c r="E23" s="145">
        <v>808</v>
      </c>
      <c r="F23" s="145">
        <v>174</v>
      </c>
      <c r="G23" s="145">
        <v>6</v>
      </c>
      <c r="H23" s="145">
        <v>15</v>
      </c>
      <c r="I23" s="145">
        <v>7.2</v>
      </c>
      <c r="J23" s="146">
        <v>0</v>
      </c>
      <c r="K23" s="145">
        <v>1</v>
      </c>
      <c r="L23" s="147">
        <v>0.30431732859118699</v>
      </c>
      <c r="M23" s="145">
        <v>13</v>
      </c>
      <c r="N23" s="145" t="s">
        <v>189</v>
      </c>
      <c r="O23" s="145" t="s">
        <v>189</v>
      </c>
      <c r="P23" s="145">
        <v>1</v>
      </c>
      <c r="Q23" s="145">
        <v>12</v>
      </c>
      <c r="R23" s="146">
        <v>3.45721694036301</v>
      </c>
      <c r="S23" s="146">
        <v>92.31</v>
      </c>
      <c r="T23" s="146">
        <v>1.8</v>
      </c>
      <c r="U23" s="147">
        <v>0.52186878727634201</v>
      </c>
      <c r="V23" s="146">
        <v>1.85230733192785</v>
      </c>
      <c r="W23" s="148">
        <v>15815</v>
      </c>
      <c r="X23" s="146">
        <v>6.8344857389801197</v>
      </c>
      <c r="Y23" s="146">
        <v>2.1607605877268798</v>
      </c>
      <c r="Z23" s="147">
        <v>7.5194468452895402E-2</v>
      </c>
      <c r="AA23" s="147">
        <v>0.15517241379310301</v>
      </c>
      <c r="AB23" s="146">
        <v>26</v>
      </c>
      <c r="AC23" s="149">
        <v>0.19339622641509399</v>
      </c>
      <c r="AD23" s="146">
        <v>18.899999999999999</v>
      </c>
      <c r="AE23" s="147">
        <v>0.4</v>
      </c>
      <c r="AF23" s="146" t="s">
        <v>194</v>
      </c>
      <c r="AG23" s="146">
        <v>100</v>
      </c>
      <c r="AH23" s="146">
        <v>8538</v>
      </c>
      <c r="AI23" s="147">
        <v>0.30431732859118699</v>
      </c>
      <c r="AJ23" s="146">
        <v>4</v>
      </c>
      <c r="AK23" s="146">
        <v>9</v>
      </c>
      <c r="AL23" s="129"/>
      <c r="AM23" s="129"/>
      <c r="AN23" s="129"/>
    </row>
    <row r="24" spans="1:40">
      <c r="A24" s="143" t="s">
        <v>61</v>
      </c>
      <c r="B24" s="144">
        <v>1749</v>
      </c>
      <c r="C24" s="144">
        <v>136</v>
      </c>
      <c r="D24" s="145" t="s">
        <v>188</v>
      </c>
      <c r="E24" s="145">
        <v>165</v>
      </c>
      <c r="F24" s="145">
        <v>165</v>
      </c>
      <c r="G24" s="145">
        <v>2</v>
      </c>
      <c r="H24" s="145">
        <v>2</v>
      </c>
      <c r="I24" s="145">
        <v>1.8</v>
      </c>
      <c r="J24" s="146">
        <v>0.5</v>
      </c>
      <c r="K24" s="145">
        <v>0</v>
      </c>
      <c r="L24" s="147">
        <v>0.24079999999999999</v>
      </c>
      <c r="M24" s="145">
        <v>13</v>
      </c>
      <c r="N24" s="145" t="s">
        <v>189</v>
      </c>
      <c r="O24" s="145" t="s">
        <v>189</v>
      </c>
      <c r="P24" s="145">
        <v>4</v>
      </c>
      <c r="Q24" s="145">
        <v>4</v>
      </c>
      <c r="R24" s="146" t="s">
        <v>123</v>
      </c>
      <c r="S24" s="146" t="s">
        <v>123</v>
      </c>
      <c r="T24" s="146">
        <v>1.3</v>
      </c>
      <c r="U24" s="147" t="s">
        <v>123</v>
      </c>
      <c r="V24" s="146">
        <v>1.1040221914008299</v>
      </c>
      <c r="W24" s="148">
        <v>4776</v>
      </c>
      <c r="X24" s="146">
        <v>2.7307032590051499</v>
      </c>
      <c r="Y24" s="146">
        <v>1.8936535162950301</v>
      </c>
      <c r="Z24" s="147">
        <v>9.4339622641509399E-2</v>
      </c>
      <c r="AA24" s="147">
        <v>0.25454545454545402</v>
      </c>
      <c r="AB24" s="146">
        <v>4</v>
      </c>
      <c r="AC24" s="149">
        <v>0.14705882352941199</v>
      </c>
      <c r="AD24" s="146">
        <v>8.4</v>
      </c>
      <c r="AE24" s="147">
        <v>0.1</v>
      </c>
      <c r="AF24" s="146" t="s">
        <v>192</v>
      </c>
      <c r="AG24" s="146">
        <v>72</v>
      </c>
      <c r="AH24" s="146">
        <v>4326</v>
      </c>
      <c r="AI24" s="147">
        <v>0.24079999999999999</v>
      </c>
      <c r="AJ24" s="146">
        <v>3</v>
      </c>
      <c r="AK24" s="146">
        <v>6</v>
      </c>
      <c r="AL24" s="129"/>
      <c r="AM24" s="129"/>
      <c r="AN24" s="129"/>
    </row>
    <row r="25" spans="1:40">
      <c r="A25" s="143" t="s">
        <v>62</v>
      </c>
      <c r="B25" s="144">
        <v>17409</v>
      </c>
      <c r="C25" s="144">
        <v>1391</v>
      </c>
      <c r="D25" s="145" t="s">
        <v>195</v>
      </c>
      <c r="E25" s="145">
        <v>6191</v>
      </c>
      <c r="F25" s="145">
        <v>1942</v>
      </c>
      <c r="G25" s="145">
        <v>9</v>
      </c>
      <c r="H25" s="145">
        <v>58</v>
      </c>
      <c r="I25" s="145">
        <v>14.4</v>
      </c>
      <c r="J25" s="146">
        <v>1.1111111111111101</v>
      </c>
      <c r="K25" s="145">
        <v>1</v>
      </c>
      <c r="L25" s="147">
        <v>0.14685601707437199</v>
      </c>
      <c r="M25" s="145">
        <v>100</v>
      </c>
      <c r="N25" s="145" t="s">
        <v>189</v>
      </c>
      <c r="O25" s="145" t="s">
        <v>189</v>
      </c>
      <c r="P25" s="145">
        <v>15</v>
      </c>
      <c r="Q25" s="145">
        <v>9</v>
      </c>
      <c r="R25" s="146" t="s">
        <v>123</v>
      </c>
      <c r="S25" s="146" t="s">
        <v>123</v>
      </c>
      <c r="T25" s="146">
        <v>1.45</v>
      </c>
      <c r="U25" s="147" t="s">
        <v>123</v>
      </c>
      <c r="V25" s="146">
        <v>1.9397020004799399</v>
      </c>
      <c r="W25" s="148">
        <v>88914</v>
      </c>
      <c r="X25" s="146">
        <v>5.1073582629674297</v>
      </c>
      <c r="Y25" s="146">
        <v>1.9069446837842501</v>
      </c>
      <c r="Z25" s="147">
        <v>0.111551496352461</v>
      </c>
      <c r="AA25" s="147">
        <v>0.23480947476828001</v>
      </c>
      <c r="AB25" s="146">
        <v>64</v>
      </c>
      <c r="AC25" s="149">
        <v>0.48310567936736198</v>
      </c>
      <c r="AD25" s="146">
        <v>205.8</v>
      </c>
      <c r="AE25" s="147">
        <v>0.8</v>
      </c>
      <c r="AF25" s="146" t="s">
        <v>194</v>
      </c>
      <c r="AG25" s="146">
        <v>1086</v>
      </c>
      <c r="AH25" s="146">
        <v>45839</v>
      </c>
      <c r="AI25" s="147">
        <v>0.14685601707437199</v>
      </c>
      <c r="AJ25" s="146">
        <v>6</v>
      </c>
      <c r="AK25" s="146">
        <v>20</v>
      </c>
      <c r="AL25" s="129"/>
      <c r="AM25" s="129"/>
      <c r="AN25" s="129"/>
    </row>
    <row r="26" spans="1:40">
      <c r="A26" s="143" t="s">
        <v>63</v>
      </c>
      <c r="B26" s="144">
        <v>690</v>
      </c>
      <c r="C26" s="144">
        <v>122</v>
      </c>
      <c r="D26" s="145" t="s">
        <v>209</v>
      </c>
      <c r="E26" s="145">
        <v>451</v>
      </c>
      <c r="F26" s="145">
        <v>146</v>
      </c>
      <c r="G26" s="145">
        <v>2</v>
      </c>
      <c r="H26" s="145">
        <v>31.5</v>
      </c>
      <c r="I26" s="145">
        <v>1.6739999999999999</v>
      </c>
      <c r="J26" s="146">
        <v>2.5</v>
      </c>
      <c r="K26" s="145">
        <v>0</v>
      </c>
      <c r="L26" s="147">
        <v>0.1744</v>
      </c>
      <c r="M26" s="145">
        <v>8</v>
      </c>
      <c r="N26" s="145" t="s">
        <v>196</v>
      </c>
      <c r="O26" s="145" t="s">
        <v>196</v>
      </c>
      <c r="P26" s="145">
        <v>3</v>
      </c>
      <c r="Q26" s="145">
        <v>6</v>
      </c>
      <c r="R26" s="146">
        <v>11.343478260869601</v>
      </c>
      <c r="S26" s="146" t="s">
        <v>123</v>
      </c>
      <c r="T26" s="146">
        <v>1.27</v>
      </c>
      <c r="U26" s="147">
        <v>0.451834862385321</v>
      </c>
      <c r="V26" s="146">
        <v>1.0004673989249799</v>
      </c>
      <c r="W26" s="148">
        <v>4281</v>
      </c>
      <c r="X26" s="146">
        <v>6.20434782608696</v>
      </c>
      <c r="Y26" s="146">
        <v>6.53913043478261</v>
      </c>
      <c r="Z26" s="147">
        <v>0.21159420289855099</v>
      </c>
      <c r="AA26" s="147">
        <v>0.21232876712328799</v>
      </c>
      <c r="AB26" s="146">
        <v>4</v>
      </c>
      <c r="AC26" s="149">
        <v>0.27868852459016402</v>
      </c>
      <c r="AD26" s="146">
        <v>8.8745999999999992</v>
      </c>
      <c r="AE26" s="147">
        <v>9.2999999999999999E-2</v>
      </c>
      <c r="AF26" s="146" t="s">
        <v>205</v>
      </c>
      <c r="AG26" s="146">
        <v>122</v>
      </c>
      <c r="AH26" s="146">
        <v>4279</v>
      </c>
      <c r="AI26" s="147">
        <v>0.1744</v>
      </c>
      <c r="AJ26" s="146">
        <v>3</v>
      </c>
      <c r="AK26" s="146">
        <v>7</v>
      </c>
      <c r="AL26" s="129"/>
      <c r="AM26" s="129"/>
      <c r="AN26" s="129"/>
    </row>
    <row r="27" spans="1:40">
      <c r="A27" s="143" t="s">
        <v>210</v>
      </c>
      <c r="B27" s="144">
        <v>1869</v>
      </c>
      <c r="C27" s="144">
        <v>0</v>
      </c>
      <c r="D27" s="145" t="s">
        <v>188</v>
      </c>
      <c r="E27" s="145">
        <v>1624</v>
      </c>
      <c r="F27" s="145">
        <v>751</v>
      </c>
      <c r="G27" s="145">
        <v>5</v>
      </c>
      <c r="H27" s="145">
        <v>17.5</v>
      </c>
      <c r="I27" s="145">
        <v>5.4</v>
      </c>
      <c r="J27" s="146">
        <v>1</v>
      </c>
      <c r="K27" s="145">
        <v>4</v>
      </c>
      <c r="L27" s="147">
        <v>0.24759999999999999</v>
      </c>
      <c r="M27" s="145">
        <v>31</v>
      </c>
      <c r="N27" s="145" t="s">
        <v>196</v>
      </c>
      <c r="O27" s="145" t="s">
        <v>196</v>
      </c>
      <c r="P27" s="145">
        <v>4</v>
      </c>
      <c r="Q27" s="145">
        <v>6</v>
      </c>
      <c r="R27" s="146">
        <v>4.2573568753344002</v>
      </c>
      <c r="S27" s="146">
        <v>93</v>
      </c>
      <c r="T27" s="146">
        <v>1</v>
      </c>
      <c r="U27" s="147" t="s">
        <v>123</v>
      </c>
      <c r="V27" s="146">
        <v>1.01738794435858</v>
      </c>
      <c r="W27" s="148">
        <v>7899</v>
      </c>
      <c r="X27" s="146">
        <v>4.2263242375601902</v>
      </c>
      <c r="Y27" s="146">
        <v>2.43606206527555</v>
      </c>
      <c r="Z27" s="147">
        <v>0.40181915462814299</v>
      </c>
      <c r="AA27" s="147">
        <v>2.7962716378162399E-2</v>
      </c>
      <c r="AB27" s="146">
        <v>11</v>
      </c>
      <c r="AC27" s="149" t="s">
        <v>123</v>
      </c>
      <c r="AD27" s="146">
        <v>25.2</v>
      </c>
      <c r="AE27" s="147">
        <v>0.3</v>
      </c>
      <c r="AF27" s="146" t="s">
        <v>205</v>
      </c>
      <c r="AG27" s="146">
        <v>112</v>
      </c>
      <c r="AH27" s="146">
        <v>7764</v>
      </c>
      <c r="AI27" s="147">
        <v>0.24759999999999999</v>
      </c>
      <c r="AJ27" s="146">
        <v>3</v>
      </c>
      <c r="AK27" s="146">
        <v>6</v>
      </c>
      <c r="AL27" s="129"/>
      <c r="AM27" s="129"/>
      <c r="AN27" s="129"/>
    </row>
    <row r="28" spans="1:40">
      <c r="A28" s="143" t="s">
        <v>67</v>
      </c>
      <c r="B28" s="144">
        <v>9729</v>
      </c>
      <c r="C28" s="144">
        <v>0</v>
      </c>
      <c r="D28" s="145" t="s">
        <v>193</v>
      </c>
      <c r="E28" s="145" t="s">
        <v>123</v>
      </c>
      <c r="F28" s="145" t="s">
        <v>123</v>
      </c>
      <c r="G28" s="145">
        <v>3</v>
      </c>
      <c r="H28" s="145">
        <v>11.5</v>
      </c>
      <c r="I28" s="145">
        <v>6.12</v>
      </c>
      <c r="J28" s="146">
        <v>1.6666666666666701</v>
      </c>
      <c r="K28" s="145">
        <v>2</v>
      </c>
      <c r="L28" s="147">
        <v>0.12909857128173499</v>
      </c>
      <c r="M28" s="145">
        <v>11</v>
      </c>
      <c r="N28" s="145" t="s">
        <v>196</v>
      </c>
      <c r="O28" s="145" t="s">
        <v>196</v>
      </c>
      <c r="P28" s="145">
        <v>3</v>
      </c>
      <c r="Q28" s="145">
        <v>5</v>
      </c>
      <c r="R28" s="146">
        <v>2.6467262822489501</v>
      </c>
      <c r="S28" s="146">
        <v>95.65</v>
      </c>
      <c r="T28" s="146">
        <v>1.24</v>
      </c>
      <c r="U28" s="147" t="s">
        <v>123</v>
      </c>
      <c r="V28" s="146">
        <v>1.8752003419168699</v>
      </c>
      <c r="W28" s="148">
        <v>35100</v>
      </c>
      <c r="X28" s="146">
        <v>3.6077705827937101</v>
      </c>
      <c r="Y28" s="146">
        <v>1.9554938842635401</v>
      </c>
      <c r="Z28" s="147">
        <v>0</v>
      </c>
      <c r="AA28" s="147">
        <v>0</v>
      </c>
      <c r="AB28" s="146">
        <v>32</v>
      </c>
      <c r="AC28" s="149" t="s">
        <v>123</v>
      </c>
      <c r="AD28" s="146">
        <v>44.52</v>
      </c>
      <c r="AE28" s="147">
        <v>0.34</v>
      </c>
      <c r="AF28" s="146" t="s">
        <v>197</v>
      </c>
      <c r="AG28" s="146">
        <v>292</v>
      </c>
      <c r="AH28" s="146">
        <v>18718</v>
      </c>
      <c r="AI28" s="147">
        <v>0.12909857128173499</v>
      </c>
      <c r="AJ28" s="146">
        <v>6</v>
      </c>
      <c r="AK28" s="146">
        <v>16</v>
      </c>
      <c r="AL28" s="129"/>
      <c r="AM28" s="129"/>
      <c r="AN28" s="129"/>
    </row>
    <row r="29" spans="1:40">
      <c r="A29" s="143" t="s">
        <v>71</v>
      </c>
      <c r="B29" s="144">
        <v>6221</v>
      </c>
      <c r="C29" s="144">
        <v>444</v>
      </c>
      <c r="D29" s="145" t="s">
        <v>193</v>
      </c>
      <c r="E29" s="145">
        <v>1413</v>
      </c>
      <c r="F29" s="145">
        <v>746</v>
      </c>
      <c r="G29" s="145">
        <v>2</v>
      </c>
      <c r="H29" s="145">
        <v>63</v>
      </c>
      <c r="I29" s="145">
        <v>9</v>
      </c>
      <c r="J29" s="146">
        <v>1</v>
      </c>
      <c r="K29" s="145">
        <v>1</v>
      </c>
      <c r="L29" s="147">
        <v>0.26276507522805398</v>
      </c>
      <c r="M29" s="145">
        <v>28</v>
      </c>
      <c r="N29" s="145" t="s">
        <v>189</v>
      </c>
      <c r="O29" s="145" t="s">
        <v>189</v>
      </c>
      <c r="P29" s="145">
        <v>1</v>
      </c>
      <c r="Q29" s="145">
        <v>10</v>
      </c>
      <c r="R29" s="146">
        <v>5.0868027648288097</v>
      </c>
      <c r="S29" s="146">
        <v>92.42</v>
      </c>
      <c r="T29" s="146">
        <v>1.1000000000000001</v>
      </c>
      <c r="U29" s="147">
        <v>0.40036068530207403</v>
      </c>
      <c r="V29" s="146">
        <v>1.73394262503173</v>
      </c>
      <c r="W29" s="148">
        <v>27320</v>
      </c>
      <c r="X29" s="146">
        <v>4.3915769168943903</v>
      </c>
      <c r="Y29" s="146">
        <v>2.8066227294647201</v>
      </c>
      <c r="Z29" s="147">
        <v>0.11991641215238701</v>
      </c>
      <c r="AA29" s="147">
        <v>0.14075067024128701</v>
      </c>
      <c r="AB29" s="146">
        <v>38</v>
      </c>
      <c r="AC29" s="149">
        <v>1.28378378378378</v>
      </c>
      <c r="AD29" s="146">
        <v>60.9</v>
      </c>
      <c r="AE29" s="147">
        <v>0.5</v>
      </c>
      <c r="AF29" s="146" t="s">
        <v>194</v>
      </c>
      <c r="AG29" s="146">
        <v>350</v>
      </c>
      <c r="AH29" s="146">
        <v>15756</v>
      </c>
      <c r="AI29" s="147">
        <v>0.26276507522805398</v>
      </c>
      <c r="AJ29" s="146">
        <v>5</v>
      </c>
      <c r="AK29" s="146">
        <v>23.3</v>
      </c>
      <c r="AL29" s="129"/>
      <c r="AM29" s="129"/>
      <c r="AN29" s="129"/>
    </row>
    <row r="30" spans="1:40">
      <c r="A30" s="143" t="s">
        <v>106</v>
      </c>
      <c r="B30" s="144">
        <v>3207</v>
      </c>
      <c r="C30" s="144">
        <v>323</v>
      </c>
      <c r="D30" s="145" t="s">
        <v>188</v>
      </c>
      <c r="E30" s="145">
        <v>1334</v>
      </c>
      <c r="F30" s="145">
        <v>789</v>
      </c>
      <c r="G30" s="145">
        <v>2</v>
      </c>
      <c r="H30" s="145">
        <v>31.25</v>
      </c>
      <c r="I30" s="145">
        <v>12.6</v>
      </c>
      <c r="J30" s="146">
        <v>3</v>
      </c>
      <c r="K30" s="145">
        <v>1</v>
      </c>
      <c r="L30" s="147">
        <v>0.24446523230433401</v>
      </c>
      <c r="M30" s="145">
        <v>30</v>
      </c>
      <c r="N30" s="145" t="s">
        <v>189</v>
      </c>
      <c r="O30" s="145" t="s">
        <v>189</v>
      </c>
      <c r="P30" s="145">
        <v>10</v>
      </c>
      <c r="Q30" s="145">
        <v>4</v>
      </c>
      <c r="R30" s="146">
        <v>3.9449329591518598</v>
      </c>
      <c r="S30" s="146" t="s">
        <v>123</v>
      </c>
      <c r="T30" s="146">
        <v>1.34</v>
      </c>
      <c r="U30" s="147">
        <v>0.31048387096774199</v>
      </c>
      <c r="V30" s="146">
        <v>2.2771747805267402</v>
      </c>
      <c r="W30" s="148">
        <v>28533</v>
      </c>
      <c r="X30" s="146">
        <v>8.8971000935453706</v>
      </c>
      <c r="Y30" s="146" t="s">
        <v>123</v>
      </c>
      <c r="Z30" s="147">
        <v>0.246024321796071</v>
      </c>
      <c r="AA30" s="147">
        <v>0.106463878326996</v>
      </c>
      <c r="AB30" s="146">
        <v>68</v>
      </c>
      <c r="AC30" s="149">
        <v>2.8637770897832802</v>
      </c>
      <c r="AD30" s="146">
        <v>50.4</v>
      </c>
      <c r="AE30" s="147">
        <v>0.7</v>
      </c>
      <c r="AF30" s="146" t="s">
        <v>192</v>
      </c>
      <c r="AG30" s="146">
        <v>86</v>
      </c>
      <c r="AH30" s="146">
        <v>12530</v>
      </c>
      <c r="AI30" s="147">
        <v>0.24446523230433401</v>
      </c>
      <c r="AJ30" s="146">
        <v>4</v>
      </c>
      <c r="AK30" s="146">
        <v>8.5</v>
      </c>
      <c r="AL30" s="129"/>
      <c r="AM30" s="129"/>
      <c r="AN30" s="129"/>
    </row>
    <row r="31" spans="1:40">
      <c r="A31" s="143" t="s">
        <v>74</v>
      </c>
      <c r="B31" s="144">
        <v>3400</v>
      </c>
      <c r="C31" s="144">
        <v>271</v>
      </c>
      <c r="D31" s="145" t="s">
        <v>188</v>
      </c>
      <c r="E31" s="145">
        <v>1168</v>
      </c>
      <c r="F31" s="145">
        <v>351</v>
      </c>
      <c r="G31" s="145">
        <v>2</v>
      </c>
      <c r="H31" s="145">
        <v>33</v>
      </c>
      <c r="I31" s="145">
        <v>2.7</v>
      </c>
      <c r="J31" s="146">
        <v>1</v>
      </c>
      <c r="K31" s="145">
        <v>0</v>
      </c>
      <c r="L31" s="147">
        <v>3.3648790746582502E-2</v>
      </c>
      <c r="M31" s="145">
        <v>21</v>
      </c>
      <c r="N31" s="145" t="s">
        <v>189</v>
      </c>
      <c r="O31" s="145" t="s">
        <v>189</v>
      </c>
      <c r="P31" s="145">
        <v>4</v>
      </c>
      <c r="Q31" s="145">
        <v>12</v>
      </c>
      <c r="R31" s="146">
        <v>1.1214852941176501</v>
      </c>
      <c r="S31" s="146">
        <v>96.43</v>
      </c>
      <c r="T31" s="146" t="s">
        <v>123</v>
      </c>
      <c r="U31" s="147" t="s">
        <v>123</v>
      </c>
      <c r="V31" s="146">
        <v>0.84349593495935005</v>
      </c>
      <c r="W31" s="148">
        <v>6225</v>
      </c>
      <c r="X31" s="146">
        <v>1.83088235294118</v>
      </c>
      <c r="Y31" s="146">
        <v>1.2332352941176501</v>
      </c>
      <c r="Z31" s="147">
        <v>0.10323529411764699</v>
      </c>
      <c r="AA31" s="147">
        <v>0.15669515669515699</v>
      </c>
      <c r="AB31" s="146">
        <v>40</v>
      </c>
      <c r="AC31" s="149">
        <v>1.66051660516605</v>
      </c>
      <c r="AD31" s="146">
        <v>12.6</v>
      </c>
      <c r="AE31" s="147">
        <v>0.15</v>
      </c>
      <c r="AF31" s="146" t="s">
        <v>190</v>
      </c>
      <c r="AG31" s="146">
        <v>140</v>
      </c>
      <c r="AH31" s="146">
        <v>7380</v>
      </c>
      <c r="AI31" s="147">
        <v>3.3648790746582502E-2</v>
      </c>
      <c r="AJ31" s="146">
        <v>4</v>
      </c>
      <c r="AK31" s="146">
        <v>11</v>
      </c>
      <c r="AL31" s="129"/>
      <c r="AM31" s="129"/>
      <c r="AN31" s="129"/>
    </row>
    <row r="32" spans="1:40">
      <c r="A32" s="143" t="s">
        <v>75</v>
      </c>
      <c r="B32" s="144">
        <v>3089</v>
      </c>
      <c r="C32" s="144">
        <v>238</v>
      </c>
      <c r="D32" s="145" t="s">
        <v>188</v>
      </c>
      <c r="E32" s="145">
        <v>963</v>
      </c>
      <c r="F32" s="145">
        <v>420</v>
      </c>
      <c r="G32" s="145">
        <v>10</v>
      </c>
      <c r="H32" s="145">
        <v>22.5</v>
      </c>
      <c r="I32" s="145">
        <v>6.57</v>
      </c>
      <c r="J32" s="146">
        <v>0.4</v>
      </c>
      <c r="K32" s="145">
        <v>1</v>
      </c>
      <c r="L32" s="147">
        <v>0.199813040430007</v>
      </c>
      <c r="M32" s="145">
        <v>31</v>
      </c>
      <c r="N32" s="145" t="s">
        <v>189</v>
      </c>
      <c r="O32" s="145" t="s">
        <v>189</v>
      </c>
      <c r="P32" s="145">
        <v>12</v>
      </c>
      <c r="Q32" s="145">
        <v>8</v>
      </c>
      <c r="R32" s="146">
        <v>4.2816445451602503</v>
      </c>
      <c r="S32" s="146">
        <v>92.86</v>
      </c>
      <c r="T32" s="146">
        <v>1.4</v>
      </c>
      <c r="U32" s="147">
        <v>0.30106257378984602</v>
      </c>
      <c r="V32" s="146">
        <v>1.6758760107816699</v>
      </c>
      <c r="W32" s="148">
        <v>14922</v>
      </c>
      <c r="X32" s="146">
        <v>4.8306895435415997</v>
      </c>
      <c r="Y32" s="146">
        <v>1.2949174490126301</v>
      </c>
      <c r="Z32" s="147">
        <v>0.135966332146326</v>
      </c>
      <c r="AA32" s="147">
        <v>0.161904761904762</v>
      </c>
      <c r="AB32" s="146">
        <v>30</v>
      </c>
      <c r="AC32" s="149">
        <v>2.73109243697479</v>
      </c>
      <c r="AD32" s="146">
        <v>22.617000000000001</v>
      </c>
      <c r="AE32" s="147">
        <v>0.36499999999999999</v>
      </c>
      <c r="AF32" s="146" t="s">
        <v>190</v>
      </c>
      <c r="AG32" s="146">
        <v>146</v>
      </c>
      <c r="AH32" s="146">
        <v>8904</v>
      </c>
      <c r="AI32" s="147">
        <v>0.199813040430007</v>
      </c>
      <c r="AJ32" s="146">
        <v>4</v>
      </c>
      <c r="AK32" s="146">
        <v>9.5</v>
      </c>
      <c r="AL32" s="129"/>
      <c r="AM32" s="129"/>
      <c r="AN32" s="129"/>
    </row>
    <row r="33" spans="1:40">
      <c r="A33" s="143" t="s">
        <v>76</v>
      </c>
      <c r="B33" s="144">
        <v>3829</v>
      </c>
      <c r="C33" s="144">
        <v>376</v>
      </c>
      <c r="D33" s="145" t="s">
        <v>188</v>
      </c>
      <c r="E33" s="145">
        <v>853</v>
      </c>
      <c r="F33" s="145">
        <v>456</v>
      </c>
      <c r="G33" s="145">
        <v>2</v>
      </c>
      <c r="H33" s="145">
        <v>10</v>
      </c>
      <c r="I33" s="145">
        <v>5.4</v>
      </c>
      <c r="J33" s="146">
        <v>1</v>
      </c>
      <c r="K33" s="145">
        <v>1</v>
      </c>
      <c r="L33" s="147">
        <v>0.24347521457348001</v>
      </c>
      <c r="M33" s="145">
        <v>17</v>
      </c>
      <c r="N33" s="145" t="s">
        <v>196</v>
      </c>
      <c r="O33" s="145" t="s">
        <v>196</v>
      </c>
      <c r="P33" s="145">
        <v>3</v>
      </c>
      <c r="Q33" s="145">
        <v>10</v>
      </c>
      <c r="R33" s="146">
        <v>2.2199007573779101</v>
      </c>
      <c r="S33" s="146">
        <v>95</v>
      </c>
      <c r="T33" s="146">
        <v>1</v>
      </c>
      <c r="U33" s="147">
        <v>0.63525179856115099</v>
      </c>
      <c r="V33" s="146">
        <v>1.5121665582303201</v>
      </c>
      <c r="W33" s="148">
        <v>11621</v>
      </c>
      <c r="X33" s="146">
        <v>3.0349960825280702</v>
      </c>
      <c r="Y33" s="146">
        <v>2.0407417080177601</v>
      </c>
      <c r="Z33" s="147">
        <v>0.11909114651345</v>
      </c>
      <c r="AA33" s="147">
        <v>0.13157894736842099</v>
      </c>
      <c r="AB33" s="146">
        <v>9</v>
      </c>
      <c r="AC33" s="149">
        <v>0.56648936170212805</v>
      </c>
      <c r="AD33" s="146">
        <v>14.7</v>
      </c>
      <c r="AE33" s="147">
        <v>0.3</v>
      </c>
      <c r="AF33" s="146" t="s">
        <v>205</v>
      </c>
      <c r="AG33" s="146">
        <v>64</v>
      </c>
      <c r="AH33" s="146">
        <v>7685</v>
      </c>
      <c r="AI33" s="147">
        <v>0.24347521457348001</v>
      </c>
      <c r="AJ33" s="146">
        <v>2</v>
      </c>
      <c r="AK33" s="146">
        <v>12</v>
      </c>
      <c r="AL33" s="129"/>
      <c r="AM33" s="129"/>
      <c r="AN33" s="129"/>
    </row>
    <row r="34" spans="1:40">
      <c r="A34" s="143" t="s">
        <v>77</v>
      </c>
      <c r="B34" s="144">
        <v>2450</v>
      </c>
      <c r="C34" s="144">
        <v>241</v>
      </c>
      <c r="D34" s="145" t="s">
        <v>188</v>
      </c>
      <c r="E34" s="145">
        <v>1642</v>
      </c>
      <c r="F34" s="145">
        <v>369</v>
      </c>
      <c r="G34" s="145">
        <v>0</v>
      </c>
      <c r="H34" s="145">
        <v>7.3</v>
      </c>
      <c r="I34" s="145">
        <v>7.2</v>
      </c>
      <c r="J34" s="146">
        <v>0</v>
      </c>
      <c r="K34" s="145">
        <v>2</v>
      </c>
      <c r="L34" s="147">
        <v>0.117154582763338</v>
      </c>
      <c r="M34" s="145">
        <v>5</v>
      </c>
      <c r="N34" s="145" t="s">
        <v>189</v>
      </c>
      <c r="O34" s="145" t="s">
        <v>189</v>
      </c>
      <c r="P34" s="145">
        <v>2</v>
      </c>
      <c r="Q34" s="145">
        <v>3</v>
      </c>
      <c r="R34" s="146">
        <v>4.9404081632653103</v>
      </c>
      <c r="S34" s="146">
        <v>92</v>
      </c>
      <c r="T34" s="146">
        <v>1.08</v>
      </c>
      <c r="U34" s="147">
        <v>0.68618266978922704</v>
      </c>
      <c r="V34" s="146">
        <v>1.0052302589616</v>
      </c>
      <c r="W34" s="148">
        <v>7880</v>
      </c>
      <c r="X34" s="146">
        <v>3.2163265306122399</v>
      </c>
      <c r="Y34" s="146">
        <v>3.62530612244898</v>
      </c>
      <c r="Z34" s="147">
        <v>0.15061224489795899</v>
      </c>
      <c r="AA34" s="147">
        <v>0.30352303523035201</v>
      </c>
      <c r="AB34" s="146">
        <v>90</v>
      </c>
      <c r="AC34" s="149">
        <v>0.49792531120332001</v>
      </c>
      <c r="AD34" s="146">
        <v>16.8</v>
      </c>
      <c r="AE34" s="147">
        <v>0.4</v>
      </c>
      <c r="AF34" s="146" t="s">
        <v>190</v>
      </c>
      <c r="AG34" s="146">
        <v>120</v>
      </c>
      <c r="AH34" s="146">
        <v>7839</v>
      </c>
      <c r="AI34" s="147">
        <v>0.117154582763338</v>
      </c>
      <c r="AJ34" s="146">
        <v>3</v>
      </c>
      <c r="AK34" s="146">
        <v>6</v>
      </c>
      <c r="AL34" s="129"/>
      <c r="AM34" s="129"/>
      <c r="AN34" s="129"/>
    </row>
    <row r="35" spans="1:40" s="157" customFormat="1">
      <c r="A35" s="150" t="s">
        <v>78</v>
      </c>
      <c r="B35" s="151"/>
      <c r="C35" s="151"/>
      <c r="D35" s="152"/>
      <c r="E35" s="152"/>
      <c r="F35" s="152"/>
      <c r="G35" s="152"/>
      <c r="H35" s="152"/>
      <c r="I35" s="152"/>
      <c r="J35" s="153"/>
      <c r="K35" s="152"/>
      <c r="L35" s="154"/>
      <c r="M35" s="152"/>
      <c r="N35" s="152"/>
      <c r="O35" s="152"/>
      <c r="P35" s="152"/>
      <c r="Q35" s="152"/>
      <c r="R35" s="153"/>
      <c r="S35" s="153"/>
      <c r="T35" s="146"/>
      <c r="U35" s="147"/>
      <c r="V35" s="146"/>
      <c r="W35" s="148"/>
      <c r="X35" s="146"/>
      <c r="Y35" s="153"/>
      <c r="Z35" s="154"/>
      <c r="AA35" s="154"/>
      <c r="AB35" s="153"/>
      <c r="AC35" s="155"/>
      <c r="AD35" s="153"/>
      <c r="AE35" s="154"/>
      <c r="AF35" s="153"/>
      <c r="AG35" s="153"/>
      <c r="AH35" s="153"/>
      <c r="AI35" s="154"/>
      <c r="AJ35" s="153"/>
      <c r="AK35" s="153"/>
      <c r="AL35" s="156"/>
      <c r="AM35" s="156"/>
      <c r="AN35" s="156"/>
    </row>
    <row r="36" spans="1:40">
      <c r="A36" s="143" t="s">
        <v>79</v>
      </c>
      <c r="B36" s="144">
        <v>7149</v>
      </c>
      <c r="C36" s="144">
        <v>792</v>
      </c>
      <c r="D36" s="145" t="s">
        <v>193</v>
      </c>
      <c r="E36" s="145">
        <v>1619</v>
      </c>
      <c r="F36" s="145">
        <v>1045</v>
      </c>
      <c r="G36" s="145">
        <v>3</v>
      </c>
      <c r="H36" s="145">
        <v>17</v>
      </c>
      <c r="I36" s="145">
        <v>6.3</v>
      </c>
      <c r="J36" s="146">
        <v>1.3333333333333299</v>
      </c>
      <c r="K36" s="145">
        <v>5</v>
      </c>
      <c r="L36" s="147">
        <v>0.10775047258979201</v>
      </c>
      <c r="M36" s="145">
        <v>38</v>
      </c>
      <c r="N36" s="145" t="s">
        <v>191</v>
      </c>
      <c r="O36" s="145" t="s">
        <v>189</v>
      </c>
      <c r="P36" s="145">
        <v>3</v>
      </c>
      <c r="Q36" s="145">
        <v>4</v>
      </c>
      <c r="R36" s="146" t="s">
        <v>123</v>
      </c>
      <c r="S36" s="146">
        <v>95.83</v>
      </c>
      <c r="T36" s="146">
        <v>1.49</v>
      </c>
      <c r="U36" s="147">
        <v>0.20551378446115301</v>
      </c>
      <c r="V36" s="146">
        <v>2.1448104852993302</v>
      </c>
      <c r="W36" s="148">
        <v>30274</v>
      </c>
      <c r="X36" s="146">
        <v>4.23471814239754</v>
      </c>
      <c r="Y36" s="146">
        <v>3.4969925863757201</v>
      </c>
      <c r="Z36" s="147">
        <v>0.14617429011050501</v>
      </c>
      <c r="AA36" s="147">
        <v>0.20669856459330099</v>
      </c>
      <c r="AB36" s="146">
        <v>30</v>
      </c>
      <c r="AC36" s="149">
        <v>0.75757575757575801</v>
      </c>
      <c r="AD36" s="146">
        <v>31.5</v>
      </c>
      <c r="AE36" s="147">
        <v>0.35</v>
      </c>
      <c r="AF36" s="146" t="s">
        <v>190</v>
      </c>
      <c r="AG36" s="146">
        <v>250</v>
      </c>
      <c r="AH36" s="146">
        <v>14115</v>
      </c>
      <c r="AI36" s="147">
        <v>0.10775047258979201</v>
      </c>
      <c r="AJ36" s="146">
        <v>3</v>
      </c>
      <c r="AK36" s="146">
        <v>18</v>
      </c>
      <c r="AL36" s="129"/>
      <c r="AM36" s="129"/>
      <c r="AN36" s="129"/>
    </row>
    <row r="37" spans="1:40">
      <c r="A37" s="143" t="s">
        <v>80</v>
      </c>
      <c r="B37" s="144">
        <v>5662</v>
      </c>
      <c r="C37" s="144">
        <v>555</v>
      </c>
      <c r="D37" s="145" t="s">
        <v>193</v>
      </c>
      <c r="E37" s="145">
        <v>1388</v>
      </c>
      <c r="F37" s="145">
        <v>688</v>
      </c>
      <c r="G37" s="145">
        <v>4</v>
      </c>
      <c r="H37" s="145">
        <v>11</v>
      </c>
      <c r="I37" s="145">
        <v>10.8</v>
      </c>
      <c r="J37" s="146">
        <v>0.25</v>
      </c>
      <c r="K37" s="145">
        <v>0</v>
      </c>
      <c r="L37" s="147">
        <v>0.14630002765596001</v>
      </c>
      <c r="M37" s="145">
        <v>5</v>
      </c>
      <c r="N37" s="145" t="s">
        <v>189</v>
      </c>
      <c r="O37" s="145" t="s">
        <v>191</v>
      </c>
      <c r="P37" s="145">
        <v>2</v>
      </c>
      <c r="Q37" s="145">
        <v>2</v>
      </c>
      <c r="R37" s="146" t="s">
        <v>123</v>
      </c>
      <c r="S37" s="146" t="s">
        <v>123</v>
      </c>
      <c r="T37" s="146">
        <v>1.1200000000000001</v>
      </c>
      <c r="U37" s="147">
        <v>0.26788685524126499</v>
      </c>
      <c r="V37" s="146">
        <v>2.2882223271925701</v>
      </c>
      <c r="W37" s="148">
        <v>29065</v>
      </c>
      <c r="X37" s="146">
        <v>5.1333451077357797</v>
      </c>
      <c r="Y37" s="146" t="s">
        <v>123</v>
      </c>
      <c r="Z37" s="147">
        <v>0.121511833274461</v>
      </c>
      <c r="AA37" s="147">
        <v>0.168604651162791</v>
      </c>
      <c r="AB37" s="146">
        <v>51</v>
      </c>
      <c r="AC37" s="149">
        <v>1.8018018018018001</v>
      </c>
      <c r="AD37" s="146">
        <v>47.04</v>
      </c>
      <c r="AE37" s="147">
        <v>0.6</v>
      </c>
      <c r="AF37" s="146" t="s">
        <v>194</v>
      </c>
      <c r="AG37" s="146">
        <v>160</v>
      </c>
      <c r="AH37" s="146">
        <v>12702</v>
      </c>
      <c r="AI37" s="147">
        <v>0.14630002765596001</v>
      </c>
      <c r="AJ37" s="146">
        <v>3.5</v>
      </c>
      <c r="AK37" s="146">
        <v>8</v>
      </c>
      <c r="AL37" s="129"/>
      <c r="AM37" s="129"/>
      <c r="AN37" s="129"/>
    </row>
    <row r="38" spans="1:40">
      <c r="A38" s="143" t="s">
        <v>81</v>
      </c>
      <c r="B38" s="144">
        <v>16760</v>
      </c>
      <c r="C38" s="144">
        <v>1676</v>
      </c>
      <c r="D38" s="145" t="s">
        <v>195</v>
      </c>
      <c r="E38" s="145">
        <v>10878</v>
      </c>
      <c r="F38" s="145">
        <v>3506</v>
      </c>
      <c r="G38" s="145">
        <v>12</v>
      </c>
      <c r="H38" s="145">
        <v>17.5</v>
      </c>
      <c r="I38" s="145">
        <v>14.4</v>
      </c>
      <c r="J38" s="146">
        <v>0.91666666666666696</v>
      </c>
      <c r="K38" s="145">
        <v>2</v>
      </c>
      <c r="L38" s="147">
        <v>0.185189604879342</v>
      </c>
      <c r="M38" s="145">
        <v>123</v>
      </c>
      <c r="N38" s="145" t="s">
        <v>189</v>
      </c>
      <c r="O38" s="145" t="s">
        <v>189</v>
      </c>
      <c r="P38" s="145">
        <v>2</v>
      </c>
      <c r="Q38" s="145">
        <v>12</v>
      </c>
      <c r="R38" s="146">
        <v>4.7732696897374698</v>
      </c>
      <c r="S38" s="146">
        <v>85.7</v>
      </c>
      <c r="T38" s="146">
        <v>1.24</v>
      </c>
      <c r="U38" s="147">
        <v>0.53497379813169299</v>
      </c>
      <c r="V38" s="146">
        <v>1.4319295818184501</v>
      </c>
      <c r="W38" s="148">
        <v>97281</v>
      </c>
      <c r="X38" s="146">
        <v>5.8043556085918899</v>
      </c>
      <c r="Y38" s="146">
        <v>3.5369928400954702</v>
      </c>
      <c r="Z38" s="147">
        <v>0.20918854415274499</v>
      </c>
      <c r="AA38" s="147">
        <v>0.159155733029093</v>
      </c>
      <c r="AB38" s="146">
        <v>35</v>
      </c>
      <c r="AC38" s="149">
        <v>0.30727923627685</v>
      </c>
      <c r="AD38" s="146">
        <v>246.5694</v>
      </c>
      <c r="AE38" s="147">
        <v>0.8</v>
      </c>
      <c r="AF38" s="146" t="s">
        <v>194</v>
      </c>
      <c r="AG38" s="146">
        <v>1050.53</v>
      </c>
      <c r="AH38" s="146">
        <v>67937</v>
      </c>
      <c r="AI38" s="147">
        <v>0.185189604879342</v>
      </c>
      <c r="AJ38" s="146">
        <v>6</v>
      </c>
      <c r="AK38" s="146">
        <v>31.5</v>
      </c>
      <c r="AL38" s="129"/>
      <c r="AM38" s="129"/>
      <c r="AN38" s="129"/>
    </row>
    <row r="39" spans="1:40" s="157" customFormat="1">
      <c r="A39" s="150" t="s">
        <v>211</v>
      </c>
      <c r="B39" s="151"/>
      <c r="C39" s="151"/>
      <c r="D39" s="152"/>
      <c r="E39" s="152"/>
      <c r="F39" s="152"/>
      <c r="G39" s="152"/>
      <c r="H39" s="152"/>
      <c r="I39" s="152"/>
      <c r="J39" s="153"/>
      <c r="K39" s="152"/>
      <c r="L39" s="154"/>
      <c r="M39" s="152"/>
      <c r="N39" s="152"/>
      <c r="O39" s="152"/>
      <c r="P39" s="152"/>
      <c r="Q39" s="152"/>
      <c r="R39" s="153"/>
      <c r="S39" s="153"/>
      <c r="T39" s="146"/>
      <c r="U39" s="147"/>
      <c r="V39" s="146"/>
      <c r="W39" s="148"/>
      <c r="X39" s="146"/>
      <c r="Y39" s="153"/>
      <c r="Z39" s="154"/>
      <c r="AA39" s="154"/>
      <c r="AB39" s="153"/>
      <c r="AC39" s="155"/>
      <c r="AD39" s="153"/>
      <c r="AE39" s="154"/>
      <c r="AF39" s="153"/>
      <c r="AG39" s="153"/>
      <c r="AH39" s="153"/>
      <c r="AI39" s="154"/>
      <c r="AJ39" s="153"/>
      <c r="AK39" s="153"/>
      <c r="AL39" s="156"/>
      <c r="AM39" s="156"/>
      <c r="AN39" s="156"/>
    </row>
    <row r="40" spans="1:40">
      <c r="A40" s="143" t="s">
        <v>131</v>
      </c>
      <c r="B40" s="144">
        <v>651</v>
      </c>
      <c r="C40" s="144">
        <v>651</v>
      </c>
      <c r="D40" s="145" t="s">
        <v>193</v>
      </c>
      <c r="E40" s="145">
        <v>1771</v>
      </c>
      <c r="F40" s="145">
        <v>366</v>
      </c>
      <c r="G40" s="145">
        <v>0</v>
      </c>
      <c r="H40" s="145">
        <v>15</v>
      </c>
      <c r="I40" s="145">
        <v>7.2</v>
      </c>
      <c r="J40" s="146">
        <v>0</v>
      </c>
      <c r="K40" s="145">
        <v>1</v>
      </c>
      <c r="L40" s="147">
        <v>7.9651817716333798E-2</v>
      </c>
      <c r="M40" s="145">
        <v>6</v>
      </c>
      <c r="N40" s="145" t="s">
        <v>189</v>
      </c>
      <c r="O40" s="145" t="s">
        <v>189</v>
      </c>
      <c r="P40" s="145">
        <v>0</v>
      </c>
      <c r="Q40" s="145" t="s">
        <v>212</v>
      </c>
      <c r="R40" s="146">
        <v>9.2495391705069103</v>
      </c>
      <c r="S40" s="146" t="s">
        <v>123</v>
      </c>
      <c r="T40" s="146">
        <v>2</v>
      </c>
      <c r="U40" s="147">
        <v>5.6034482758620698E-2</v>
      </c>
      <c r="V40" s="146">
        <v>0.56213017751479299</v>
      </c>
      <c r="W40" s="148">
        <v>3325</v>
      </c>
      <c r="X40" s="146">
        <v>5.10752688172043</v>
      </c>
      <c r="Y40" s="146">
        <v>16.364055299539199</v>
      </c>
      <c r="Z40" s="147">
        <v>0.56221198156681995</v>
      </c>
      <c r="AA40" s="147">
        <v>0.494535519125683</v>
      </c>
      <c r="AB40" s="146">
        <v>8</v>
      </c>
      <c r="AC40" s="149">
        <v>0.23</v>
      </c>
      <c r="AD40" s="146">
        <v>0</v>
      </c>
      <c r="AE40" s="147">
        <v>0.4</v>
      </c>
      <c r="AF40" s="146" t="s">
        <v>194</v>
      </c>
      <c r="AG40" s="146">
        <v>138</v>
      </c>
      <c r="AH40" s="146">
        <v>5915</v>
      </c>
      <c r="AI40" s="147">
        <v>7.9651817716333798E-2</v>
      </c>
      <c r="AJ40" s="146">
        <v>5</v>
      </c>
      <c r="AK40" s="146">
        <v>18.75</v>
      </c>
      <c r="AL40" s="129"/>
      <c r="AM40" s="129"/>
      <c r="AN40" s="129"/>
    </row>
    <row r="41" spans="1:40">
      <c r="A41" s="143" t="s">
        <v>130</v>
      </c>
      <c r="B41" s="144">
        <v>619</v>
      </c>
      <c r="C41" s="144">
        <v>619</v>
      </c>
      <c r="D41" s="145" t="s">
        <v>193</v>
      </c>
      <c r="E41" s="145">
        <v>619</v>
      </c>
      <c r="F41" s="145">
        <v>220</v>
      </c>
      <c r="G41" s="145">
        <v>5</v>
      </c>
      <c r="H41" s="145">
        <v>10</v>
      </c>
      <c r="I41" s="145">
        <v>1.9061999999999999</v>
      </c>
      <c r="J41" s="146">
        <v>0</v>
      </c>
      <c r="K41" s="145">
        <v>1</v>
      </c>
      <c r="L41" s="147">
        <v>0.21604738826063499</v>
      </c>
      <c r="M41" s="145">
        <v>3</v>
      </c>
      <c r="N41" s="145" t="s">
        <v>189</v>
      </c>
      <c r="O41" s="145" t="s">
        <v>189</v>
      </c>
      <c r="P41" s="145">
        <v>2</v>
      </c>
      <c r="Q41" s="145">
        <v>2</v>
      </c>
      <c r="R41" s="146">
        <v>7.7205169628433001</v>
      </c>
      <c r="S41" s="146" t="s">
        <v>123</v>
      </c>
      <c r="T41" s="146">
        <v>1.66</v>
      </c>
      <c r="U41" s="147">
        <v>0.22897196261682201</v>
      </c>
      <c r="V41" s="146">
        <v>0.36925911304119002</v>
      </c>
      <c r="W41" s="148">
        <v>2806</v>
      </c>
      <c r="X41" s="146">
        <v>4.5331179321486301</v>
      </c>
      <c r="Y41" s="146" t="s">
        <v>123</v>
      </c>
      <c r="Z41" s="147">
        <v>0.35541195476575099</v>
      </c>
      <c r="AA41" s="147">
        <v>0.722727272727273</v>
      </c>
      <c r="AB41" s="146">
        <v>10</v>
      </c>
      <c r="AC41" s="149">
        <v>0.28756058158319903</v>
      </c>
      <c r="AD41" s="146">
        <v>6</v>
      </c>
      <c r="AE41" s="147">
        <v>0.10589999999999999</v>
      </c>
      <c r="AF41" s="146" t="s">
        <v>190</v>
      </c>
      <c r="AG41" s="146">
        <v>126</v>
      </c>
      <c r="AH41" s="146">
        <v>7599</v>
      </c>
      <c r="AI41" s="147">
        <v>0.21604738826063499</v>
      </c>
      <c r="AJ41" s="146">
        <v>5</v>
      </c>
      <c r="AK41" s="146">
        <v>7.25</v>
      </c>
      <c r="AL41" s="129"/>
      <c r="AM41" s="129"/>
      <c r="AN41" s="129"/>
    </row>
    <row r="42" spans="1:40">
      <c r="A42" s="143" t="s">
        <v>213</v>
      </c>
      <c r="B42" s="144">
        <v>1296</v>
      </c>
      <c r="C42" s="144">
        <v>1296</v>
      </c>
      <c r="D42" s="145" t="s">
        <v>195</v>
      </c>
      <c r="E42" s="145">
        <v>1296</v>
      </c>
      <c r="F42" s="145" t="s">
        <v>123</v>
      </c>
      <c r="G42" s="145">
        <v>0</v>
      </c>
      <c r="H42" s="145">
        <v>8</v>
      </c>
      <c r="I42" s="145">
        <v>9</v>
      </c>
      <c r="J42" s="146">
        <v>0</v>
      </c>
      <c r="K42" s="145">
        <v>2</v>
      </c>
      <c r="L42" s="147">
        <v>0.116152263374486</v>
      </c>
      <c r="M42" s="145">
        <v>5</v>
      </c>
      <c r="N42" s="145" t="s">
        <v>189</v>
      </c>
      <c r="O42" s="145" t="s">
        <v>191</v>
      </c>
      <c r="P42" s="145">
        <v>2</v>
      </c>
      <c r="Q42" s="145" t="s">
        <v>212</v>
      </c>
      <c r="R42" s="146">
        <v>11.574074074074099</v>
      </c>
      <c r="S42" s="146" t="s">
        <v>123</v>
      </c>
      <c r="T42" s="146">
        <v>1.32</v>
      </c>
      <c r="U42" s="147" t="s">
        <v>123</v>
      </c>
      <c r="V42" s="146">
        <v>0.147488071849565</v>
      </c>
      <c r="W42" s="148">
        <v>1051</v>
      </c>
      <c r="X42" s="146">
        <v>0.81095679012345701</v>
      </c>
      <c r="Y42" s="146" t="s">
        <v>123</v>
      </c>
      <c r="Z42" s="147">
        <v>0</v>
      </c>
      <c r="AA42" s="147">
        <v>0</v>
      </c>
      <c r="AB42" s="146">
        <v>22</v>
      </c>
      <c r="AC42" s="149">
        <v>0.02</v>
      </c>
      <c r="AD42" s="146">
        <v>16.5</v>
      </c>
      <c r="AE42" s="147">
        <v>0.5</v>
      </c>
      <c r="AF42" s="146" t="s">
        <v>194</v>
      </c>
      <c r="AG42" s="146">
        <v>190</v>
      </c>
      <c r="AH42" s="146">
        <v>7126</v>
      </c>
      <c r="AI42" s="147">
        <v>0.116152263374486</v>
      </c>
      <c r="AJ42" s="146">
        <v>5</v>
      </c>
      <c r="AK42" s="146">
        <v>30</v>
      </c>
      <c r="AL42" s="129"/>
      <c r="AM42" s="129"/>
      <c r="AN42" s="129"/>
    </row>
    <row r="43" spans="1:40">
      <c r="A43" s="143" t="s">
        <v>214</v>
      </c>
      <c r="B43" s="144">
        <v>2291</v>
      </c>
      <c r="C43" s="144">
        <v>268</v>
      </c>
      <c r="D43" s="145" t="s">
        <v>188</v>
      </c>
      <c r="E43" s="145">
        <v>591</v>
      </c>
      <c r="F43" s="145">
        <v>294</v>
      </c>
      <c r="G43" s="145">
        <v>2</v>
      </c>
      <c r="H43" s="145">
        <v>10.5</v>
      </c>
      <c r="I43" s="145">
        <v>0.9</v>
      </c>
      <c r="J43" s="146">
        <v>0.5</v>
      </c>
      <c r="K43" s="145">
        <v>1</v>
      </c>
      <c r="L43" s="147">
        <v>0.134673643624346</v>
      </c>
      <c r="M43" s="145">
        <v>13</v>
      </c>
      <c r="N43" s="145" t="s">
        <v>196</v>
      </c>
      <c r="O43" s="145" t="s">
        <v>196</v>
      </c>
      <c r="P43" s="145">
        <v>2</v>
      </c>
      <c r="Q43" s="145">
        <v>3</v>
      </c>
      <c r="R43" s="146" t="s">
        <v>123</v>
      </c>
      <c r="S43" s="146">
        <v>93.75</v>
      </c>
      <c r="T43" s="146" t="s">
        <v>123</v>
      </c>
      <c r="U43" s="147">
        <v>0.46216768916155399</v>
      </c>
      <c r="V43" s="146">
        <v>1.4332043486272299</v>
      </c>
      <c r="W43" s="148">
        <v>7778</v>
      </c>
      <c r="X43" s="146">
        <v>3.3950240069838502</v>
      </c>
      <c r="Y43" s="146">
        <v>2.3945875163684001</v>
      </c>
      <c r="Z43" s="147">
        <v>0.12832824094282</v>
      </c>
      <c r="AA43" s="147">
        <v>0.187074829931973</v>
      </c>
      <c r="AB43" s="146">
        <v>2</v>
      </c>
      <c r="AC43" s="149">
        <v>0.14179104477611901</v>
      </c>
      <c r="AD43" s="146">
        <v>8.82</v>
      </c>
      <c r="AE43" s="147">
        <v>0.05</v>
      </c>
      <c r="AF43" s="146" t="s">
        <v>205</v>
      </c>
      <c r="AG43" s="146">
        <v>170</v>
      </c>
      <c r="AH43" s="146">
        <v>5427</v>
      </c>
      <c r="AI43" s="147">
        <v>0.134673643624346</v>
      </c>
      <c r="AJ43" s="146">
        <v>4</v>
      </c>
      <c r="AK43" s="146">
        <v>8</v>
      </c>
      <c r="AL43" s="129"/>
      <c r="AM43" s="129"/>
      <c r="AN43" s="129"/>
    </row>
    <row r="44" spans="1:40">
      <c r="A44" s="143" t="s">
        <v>83</v>
      </c>
      <c r="B44" s="144">
        <v>1093</v>
      </c>
      <c r="C44" s="144">
        <v>145</v>
      </c>
      <c r="D44" s="145" t="s">
        <v>188</v>
      </c>
      <c r="E44" s="145">
        <v>634</v>
      </c>
      <c r="F44" s="145">
        <v>397</v>
      </c>
      <c r="G44" s="145">
        <v>1</v>
      </c>
      <c r="H44" s="145">
        <v>17.5</v>
      </c>
      <c r="I44" s="145">
        <v>2.7</v>
      </c>
      <c r="J44" s="146">
        <v>3</v>
      </c>
      <c r="K44" s="145">
        <v>1</v>
      </c>
      <c r="L44" s="147">
        <v>0.18959999999999999</v>
      </c>
      <c r="M44" s="145">
        <v>5</v>
      </c>
      <c r="N44" s="145" t="s">
        <v>196</v>
      </c>
      <c r="O44" s="145" t="s">
        <v>196</v>
      </c>
      <c r="P44" s="145">
        <v>3</v>
      </c>
      <c r="Q44" s="145">
        <v>5</v>
      </c>
      <c r="R44" s="146">
        <v>5.5608417200366</v>
      </c>
      <c r="S44" s="146" t="s">
        <v>123</v>
      </c>
      <c r="T44" s="146">
        <v>1.2</v>
      </c>
      <c r="U44" s="147">
        <v>0.91350210970464096</v>
      </c>
      <c r="V44" s="146">
        <v>1.34899724734565</v>
      </c>
      <c r="W44" s="148">
        <v>6861</v>
      </c>
      <c r="X44" s="146">
        <v>6.2772186642268997</v>
      </c>
      <c r="Y44" s="146">
        <v>5.0201280878316599</v>
      </c>
      <c r="Z44" s="147">
        <v>0.363220494053065</v>
      </c>
      <c r="AA44" s="147">
        <v>0.113350125944584</v>
      </c>
      <c r="AB44" s="146">
        <v>3</v>
      </c>
      <c r="AC44" s="149">
        <v>0.17931034482758601</v>
      </c>
      <c r="AD44" s="146">
        <v>10.5</v>
      </c>
      <c r="AE44" s="147">
        <v>0.15</v>
      </c>
      <c r="AF44" s="146" t="s">
        <v>205</v>
      </c>
      <c r="AG44" s="146">
        <v>140</v>
      </c>
      <c r="AH44" s="146">
        <v>5086</v>
      </c>
      <c r="AI44" s="147">
        <v>0.18959999999999999</v>
      </c>
      <c r="AJ44" s="146">
        <v>3</v>
      </c>
      <c r="AK44" s="146">
        <v>6</v>
      </c>
      <c r="AL44" s="129"/>
      <c r="AM44" s="129"/>
      <c r="AN44" s="129"/>
    </row>
    <row r="45" spans="1:40">
      <c r="A45" s="143" t="s">
        <v>85</v>
      </c>
      <c r="B45" s="144">
        <v>1566</v>
      </c>
      <c r="C45" s="144">
        <v>104</v>
      </c>
      <c r="D45" s="145" t="s">
        <v>188</v>
      </c>
      <c r="E45" s="145">
        <v>856</v>
      </c>
      <c r="F45" s="145">
        <v>382</v>
      </c>
      <c r="G45" s="145">
        <v>1</v>
      </c>
      <c r="H45" s="145">
        <v>15.5</v>
      </c>
      <c r="I45" s="145">
        <v>2.2986</v>
      </c>
      <c r="J45" s="146">
        <v>4</v>
      </c>
      <c r="K45" s="145">
        <v>2</v>
      </c>
      <c r="L45" s="147">
        <v>0.30159999999999998</v>
      </c>
      <c r="M45" s="145">
        <v>11</v>
      </c>
      <c r="N45" s="145" t="s">
        <v>196</v>
      </c>
      <c r="O45" s="145" t="s">
        <v>196</v>
      </c>
      <c r="P45" s="145">
        <v>2</v>
      </c>
      <c r="Q45" s="145">
        <v>40</v>
      </c>
      <c r="R45" s="146" t="s">
        <v>123</v>
      </c>
      <c r="S45" s="146">
        <v>94</v>
      </c>
      <c r="T45" s="146">
        <v>1.39</v>
      </c>
      <c r="U45" s="147">
        <v>0.73076923076923095</v>
      </c>
      <c r="V45" s="146">
        <v>1.8693545866541601</v>
      </c>
      <c r="W45" s="148">
        <v>11962</v>
      </c>
      <c r="X45" s="146">
        <v>7.6385696040868503</v>
      </c>
      <c r="Y45" s="146">
        <v>5.1091954022988499</v>
      </c>
      <c r="Z45" s="147">
        <v>0.24393358876117499</v>
      </c>
      <c r="AA45" s="147">
        <v>0.16753926701570701</v>
      </c>
      <c r="AB45" s="146">
        <v>0</v>
      </c>
      <c r="AC45" s="149" t="s">
        <v>123</v>
      </c>
      <c r="AD45" s="146">
        <v>9.3702000000000005</v>
      </c>
      <c r="AE45" s="147">
        <v>0.12770000000000001</v>
      </c>
      <c r="AF45" s="146" t="s">
        <v>205</v>
      </c>
      <c r="AG45" s="146">
        <v>136</v>
      </c>
      <c r="AH45" s="146">
        <v>6399</v>
      </c>
      <c r="AI45" s="147">
        <v>0.30159999999999998</v>
      </c>
      <c r="AJ45" s="146">
        <v>4</v>
      </c>
      <c r="AK45" s="146">
        <v>7</v>
      </c>
      <c r="AL45" s="129"/>
      <c r="AM45" s="129"/>
      <c r="AN45" s="129"/>
    </row>
    <row r="46" spans="1:40">
      <c r="A46" s="143" t="s">
        <v>110</v>
      </c>
      <c r="B46" s="144">
        <v>920</v>
      </c>
      <c r="C46" s="144">
        <v>80</v>
      </c>
      <c r="D46" s="145" t="s">
        <v>209</v>
      </c>
      <c r="E46" s="145">
        <v>700</v>
      </c>
      <c r="F46" s="145">
        <v>300</v>
      </c>
      <c r="G46" s="145">
        <v>1</v>
      </c>
      <c r="H46" s="145">
        <v>25</v>
      </c>
      <c r="I46" s="145">
        <v>3.6</v>
      </c>
      <c r="J46" s="146">
        <v>4</v>
      </c>
      <c r="K46" s="145">
        <v>1</v>
      </c>
      <c r="L46" s="147">
        <v>0.2</v>
      </c>
      <c r="M46" s="145">
        <v>26</v>
      </c>
      <c r="N46" s="145" t="s">
        <v>189</v>
      </c>
      <c r="O46" s="145" t="s">
        <v>189</v>
      </c>
      <c r="P46" s="145">
        <v>2</v>
      </c>
      <c r="Q46" s="145">
        <v>40</v>
      </c>
      <c r="R46" s="146">
        <v>0</v>
      </c>
      <c r="S46" s="146">
        <v>0</v>
      </c>
      <c r="T46" s="146">
        <v>0</v>
      </c>
      <c r="U46" s="147">
        <v>9.6940000000000008</v>
      </c>
      <c r="V46" s="146">
        <v>0.146950092421442</v>
      </c>
      <c r="W46" s="148">
        <v>954</v>
      </c>
      <c r="X46" s="146">
        <v>1.0369565217391301</v>
      </c>
      <c r="Y46" s="146">
        <v>0.815217391304348</v>
      </c>
      <c r="Z46" s="147">
        <v>0.32608695652173902</v>
      </c>
      <c r="AA46" s="147">
        <v>0.05</v>
      </c>
      <c r="AB46" s="146">
        <v>40</v>
      </c>
      <c r="AC46" s="149">
        <v>0</v>
      </c>
      <c r="AD46" s="146">
        <v>12.6</v>
      </c>
      <c r="AE46" s="147">
        <v>0.2</v>
      </c>
      <c r="AF46" s="146" t="s">
        <v>190</v>
      </c>
      <c r="AG46" s="146">
        <v>75</v>
      </c>
      <c r="AH46" s="146">
        <v>6492</v>
      </c>
      <c r="AI46" s="147">
        <v>0.2</v>
      </c>
      <c r="AJ46" s="146">
        <v>2</v>
      </c>
      <c r="AK46" s="146">
        <v>8.5</v>
      </c>
      <c r="AL46" s="129"/>
      <c r="AM46" s="129"/>
      <c r="AN46" s="129"/>
    </row>
    <row r="47" spans="1:40">
      <c r="A47" s="143" t="s">
        <v>132</v>
      </c>
      <c r="B47" s="144">
        <v>8506</v>
      </c>
      <c r="C47" s="144">
        <v>863</v>
      </c>
      <c r="D47" s="145" t="s">
        <v>193</v>
      </c>
      <c r="E47" s="152">
        <v>73163</v>
      </c>
      <c r="F47" s="152">
        <v>34552</v>
      </c>
      <c r="G47" s="145">
        <v>31</v>
      </c>
      <c r="H47" s="145">
        <v>3</v>
      </c>
      <c r="I47" s="145">
        <v>14.4</v>
      </c>
      <c r="J47" s="146">
        <v>1.2258064516128999</v>
      </c>
      <c r="K47" s="145">
        <v>1</v>
      </c>
      <c r="L47" s="147">
        <v>0.368146010451603</v>
      </c>
      <c r="M47" s="145">
        <v>41</v>
      </c>
      <c r="N47" s="145" t="s">
        <v>189</v>
      </c>
      <c r="O47" s="145" t="s">
        <v>191</v>
      </c>
      <c r="P47" s="145">
        <v>5</v>
      </c>
      <c r="Q47" s="145">
        <v>11</v>
      </c>
      <c r="R47" s="146">
        <v>15.518457559369899</v>
      </c>
      <c r="S47" s="146" t="s">
        <v>123</v>
      </c>
      <c r="T47" s="146">
        <v>1.05</v>
      </c>
      <c r="U47" s="147">
        <v>0.68364928909952605</v>
      </c>
      <c r="V47" s="146">
        <v>0.95724348333258602</v>
      </c>
      <c r="W47" s="148">
        <v>85344</v>
      </c>
      <c r="X47" s="146">
        <v>10.033388196567101</v>
      </c>
      <c r="Y47" s="146">
        <v>8.9842464142957894</v>
      </c>
      <c r="Z47" s="147">
        <v>4.0620738302374804</v>
      </c>
      <c r="AA47" s="147">
        <v>1.32553831905534E-2</v>
      </c>
      <c r="AB47" s="146">
        <v>98</v>
      </c>
      <c r="AC47" s="149">
        <v>1.22711471610661</v>
      </c>
      <c r="AD47" s="146">
        <v>486.36</v>
      </c>
      <c r="AE47" s="147">
        <v>0.8</v>
      </c>
      <c r="AF47" s="146" t="s">
        <v>194</v>
      </c>
      <c r="AG47" s="146">
        <v>1301.0899999999999</v>
      </c>
      <c r="AH47" s="146">
        <v>89156</v>
      </c>
      <c r="AI47" s="147">
        <v>0.368146010451603</v>
      </c>
      <c r="AJ47" s="146">
        <v>6</v>
      </c>
      <c r="AK47" s="146">
        <v>34.5</v>
      </c>
      <c r="AL47" s="129"/>
      <c r="AM47" s="129"/>
      <c r="AN47" s="129"/>
    </row>
    <row r="48" spans="1:40">
      <c r="A48" s="143" t="s">
        <v>111</v>
      </c>
      <c r="B48" s="144">
        <v>4540</v>
      </c>
      <c r="C48" s="144">
        <v>577</v>
      </c>
      <c r="D48" s="145" t="s">
        <v>188</v>
      </c>
      <c r="E48" s="145">
        <v>896</v>
      </c>
      <c r="F48" s="145">
        <v>319</v>
      </c>
      <c r="G48" s="145">
        <v>1</v>
      </c>
      <c r="H48" s="145">
        <v>52</v>
      </c>
      <c r="I48" s="145">
        <v>7.2</v>
      </c>
      <c r="J48" s="146">
        <v>5</v>
      </c>
      <c r="K48" s="145">
        <v>1</v>
      </c>
      <c r="L48" s="147">
        <v>0.16498316498316501</v>
      </c>
      <c r="M48" s="145">
        <v>9</v>
      </c>
      <c r="N48" s="145" t="s">
        <v>189</v>
      </c>
      <c r="O48" s="145" t="s">
        <v>189</v>
      </c>
      <c r="P48" s="145">
        <v>3</v>
      </c>
      <c r="Q48" s="145">
        <v>2</v>
      </c>
      <c r="R48" s="146">
        <v>4.6297356828193799</v>
      </c>
      <c r="S48" s="146">
        <v>94.44</v>
      </c>
      <c r="T48" s="146">
        <v>1.4</v>
      </c>
      <c r="U48" s="147" t="s">
        <v>123</v>
      </c>
      <c r="V48" s="146">
        <v>1.2508904922824</v>
      </c>
      <c r="W48" s="148">
        <v>13696</v>
      </c>
      <c r="X48" s="146">
        <v>3.0167400881057298</v>
      </c>
      <c r="Y48" s="146">
        <v>2.34449339207048</v>
      </c>
      <c r="Z48" s="147">
        <v>7.0264317180616695E-2</v>
      </c>
      <c r="AA48" s="147">
        <v>0.112852664576803</v>
      </c>
      <c r="AB48" s="146">
        <v>19</v>
      </c>
      <c r="AC48" s="149">
        <v>0.71057192374350098</v>
      </c>
      <c r="AD48" s="146">
        <v>29.61</v>
      </c>
      <c r="AE48" s="147">
        <v>0.4</v>
      </c>
      <c r="AF48" s="146" t="s">
        <v>194</v>
      </c>
      <c r="AG48" s="146">
        <v>235.06</v>
      </c>
      <c r="AH48" s="146">
        <v>10949</v>
      </c>
      <c r="AI48" s="147">
        <v>0.16498316498316501</v>
      </c>
      <c r="AJ48" s="146">
        <v>4</v>
      </c>
      <c r="AK48" s="146">
        <v>8</v>
      </c>
      <c r="AL48" s="129"/>
      <c r="AM48" s="129"/>
      <c r="AN48" s="129"/>
    </row>
    <row r="49" spans="1:51">
      <c r="A49" s="143" t="s">
        <v>89</v>
      </c>
      <c r="B49" s="144">
        <v>409</v>
      </c>
      <c r="C49" s="144">
        <v>43</v>
      </c>
      <c r="D49" s="145" t="s">
        <v>209</v>
      </c>
      <c r="E49" s="145">
        <v>559</v>
      </c>
      <c r="F49" s="145">
        <v>117</v>
      </c>
      <c r="G49" s="145">
        <v>2</v>
      </c>
      <c r="H49" s="145">
        <v>10.5</v>
      </c>
      <c r="I49" s="145">
        <v>1.62</v>
      </c>
      <c r="J49" s="146">
        <v>0</v>
      </c>
      <c r="K49" s="145">
        <v>2</v>
      </c>
      <c r="L49" s="147">
        <v>0.21079999999999999</v>
      </c>
      <c r="M49" s="145">
        <v>9</v>
      </c>
      <c r="N49" s="145" t="s">
        <v>196</v>
      </c>
      <c r="O49" s="145" t="s">
        <v>196</v>
      </c>
      <c r="P49" s="145">
        <v>2</v>
      </c>
      <c r="Q49" s="145">
        <v>15</v>
      </c>
      <c r="R49" s="146">
        <v>18.337408312958399</v>
      </c>
      <c r="S49" s="146">
        <v>96</v>
      </c>
      <c r="T49" s="146">
        <v>1</v>
      </c>
      <c r="U49" s="147">
        <v>0.62998102466793204</v>
      </c>
      <c r="V49" s="146">
        <v>1.28613383679463</v>
      </c>
      <c r="W49" s="148">
        <v>6131</v>
      </c>
      <c r="X49" s="146">
        <v>14.990220048899801</v>
      </c>
      <c r="Y49" s="146">
        <v>8.3129584352078201</v>
      </c>
      <c r="Z49" s="147">
        <v>0.28606356968215202</v>
      </c>
      <c r="AA49" s="147">
        <v>7.69230769230769E-2</v>
      </c>
      <c r="AB49" s="146">
        <v>3</v>
      </c>
      <c r="AC49" s="149">
        <v>0.25581395348837199</v>
      </c>
      <c r="AD49" s="146">
        <v>6.7788000000000004</v>
      </c>
      <c r="AE49" s="147">
        <v>0.09</v>
      </c>
      <c r="AF49" s="146" t="s">
        <v>205</v>
      </c>
      <c r="AG49" s="146">
        <v>40</v>
      </c>
      <c r="AH49" s="146">
        <v>4767</v>
      </c>
      <c r="AI49" s="147">
        <v>0.21079999999999999</v>
      </c>
      <c r="AJ49" s="146">
        <v>2</v>
      </c>
      <c r="AK49" s="146">
        <v>5</v>
      </c>
      <c r="AL49" s="129"/>
      <c r="AM49" s="129"/>
      <c r="AN49" s="129"/>
    </row>
    <row r="50" spans="1:51">
      <c r="A50" s="143" t="s">
        <v>113</v>
      </c>
      <c r="B50" s="144">
        <v>1793</v>
      </c>
      <c r="C50" s="144">
        <v>146</v>
      </c>
      <c r="D50" s="145" t="s">
        <v>188</v>
      </c>
      <c r="E50" s="145">
        <v>247</v>
      </c>
      <c r="F50" s="145">
        <v>200</v>
      </c>
      <c r="G50" s="145">
        <v>1</v>
      </c>
      <c r="H50" s="145">
        <v>33</v>
      </c>
      <c r="I50" s="145">
        <v>3.6</v>
      </c>
      <c r="J50" s="146">
        <v>1</v>
      </c>
      <c r="K50" s="145">
        <v>3</v>
      </c>
      <c r="L50" s="147">
        <v>0.147839873166865</v>
      </c>
      <c r="M50" s="145">
        <v>5</v>
      </c>
      <c r="N50" s="145" t="s">
        <v>189</v>
      </c>
      <c r="O50" s="145" t="s">
        <v>189</v>
      </c>
      <c r="P50" s="145">
        <v>2</v>
      </c>
      <c r="Q50" s="145">
        <v>2</v>
      </c>
      <c r="R50" s="146">
        <v>4.3418851087562702</v>
      </c>
      <c r="S50" s="146" t="s">
        <v>123</v>
      </c>
      <c r="T50" s="146">
        <v>1</v>
      </c>
      <c r="U50" s="147" t="s">
        <v>123</v>
      </c>
      <c r="V50" s="146">
        <v>1.621652036912</v>
      </c>
      <c r="W50" s="148">
        <v>7205</v>
      </c>
      <c r="X50" s="146">
        <v>4.0184049079754596</v>
      </c>
      <c r="Y50" s="146">
        <v>0.88343558282208601</v>
      </c>
      <c r="Z50" s="147">
        <v>0.11154489682097</v>
      </c>
      <c r="AA50" s="147">
        <v>6.5000000000000002E-2</v>
      </c>
      <c r="AB50" s="146">
        <v>136</v>
      </c>
      <c r="AC50" s="149" t="s">
        <v>123</v>
      </c>
      <c r="AD50" s="146">
        <v>13.44</v>
      </c>
      <c r="AE50" s="147">
        <v>0.2</v>
      </c>
      <c r="AF50" s="146" t="s">
        <v>190</v>
      </c>
      <c r="AG50" s="146">
        <v>86.5</v>
      </c>
      <c r="AH50" s="146">
        <v>4443</v>
      </c>
      <c r="AI50" s="147">
        <v>0.147839873166865</v>
      </c>
      <c r="AJ50" s="146">
        <v>3</v>
      </c>
      <c r="AK50" s="146">
        <v>6</v>
      </c>
      <c r="AL50" s="129"/>
      <c r="AM50" s="129"/>
      <c r="AN50" s="129"/>
    </row>
    <row r="51" spans="1:51">
      <c r="A51" s="143" t="s">
        <v>215</v>
      </c>
      <c r="B51" s="144">
        <v>5917</v>
      </c>
      <c r="C51" s="144">
        <v>733</v>
      </c>
      <c r="D51" s="145" t="s">
        <v>193</v>
      </c>
      <c r="E51" s="145">
        <v>1960</v>
      </c>
      <c r="F51" s="145">
        <v>802</v>
      </c>
      <c r="G51" s="145">
        <v>2</v>
      </c>
      <c r="H51" s="145">
        <v>36</v>
      </c>
      <c r="I51" s="145">
        <v>9.36</v>
      </c>
      <c r="J51" s="146">
        <v>5</v>
      </c>
      <c r="K51" s="145">
        <v>8</v>
      </c>
      <c r="L51" s="147">
        <v>0.15938913240103</v>
      </c>
      <c r="M51" s="145">
        <v>38</v>
      </c>
      <c r="N51" s="145" t="s">
        <v>191</v>
      </c>
      <c r="O51" s="145" t="s">
        <v>189</v>
      </c>
      <c r="P51" s="145">
        <v>4</v>
      </c>
      <c r="Q51" s="145">
        <v>2</v>
      </c>
      <c r="R51" s="146">
        <v>4.4880851782998104</v>
      </c>
      <c r="S51" s="146">
        <v>95.54</v>
      </c>
      <c r="T51" s="146">
        <v>1.8</v>
      </c>
      <c r="U51" s="147" t="s">
        <v>123</v>
      </c>
      <c r="V51" s="146">
        <v>2.6269467584208601</v>
      </c>
      <c r="W51" s="148">
        <v>36265</v>
      </c>
      <c r="X51" s="146">
        <v>6.1289504816630096</v>
      </c>
      <c r="Y51" s="146">
        <v>1.35203650498563</v>
      </c>
      <c r="Z51" s="147">
        <v>0.13554165962480999</v>
      </c>
      <c r="AA51" s="147">
        <v>0.22069825436408999</v>
      </c>
      <c r="AB51" s="146">
        <v>213</v>
      </c>
      <c r="AC51" s="149">
        <v>0.93042291950886802</v>
      </c>
      <c r="AD51" s="146">
        <v>55.44</v>
      </c>
      <c r="AE51" s="147">
        <v>0.52</v>
      </c>
      <c r="AF51" s="146" t="s">
        <v>190</v>
      </c>
      <c r="AG51" s="146">
        <v>263</v>
      </c>
      <c r="AH51" s="146">
        <v>13805</v>
      </c>
      <c r="AI51" s="147">
        <v>0.15938913240103</v>
      </c>
      <c r="AJ51" s="146">
        <v>3</v>
      </c>
      <c r="AK51" s="146">
        <v>9</v>
      </c>
      <c r="AL51" s="129"/>
      <c r="AM51" s="129"/>
      <c r="AN51" s="129"/>
    </row>
    <row r="52" spans="1:51">
      <c r="A52" s="143" t="s">
        <v>92</v>
      </c>
      <c r="B52" s="144">
        <v>1751</v>
      </c>
      <c r="C52" s="144">
        <v>136</v>
      </c>
      <c r="D52" s="145" t="s">
        <v>188</v>
      </c>
      <c r="E52" s="145">
        <v>503</v>
      </c>
      <c r="F52" s="145">
        <v>297</v>
      </c>
      <c r="G52" s="145">
        <v>1</v>
      </c>
      <c r="H52" s="145">
        <v>35</v>
      </c>
      <c r="I52" s="145">
        <v>6.3</v>
      </c>
      <c r="J52" s="146">
        <v>1</v>
      </c>
      <c r="K52" s="145">
        <v>1</v>
      </c>
      <c r="L52" s="147">
        <v>0.2336</v>
      </c>
      <c r="M52" s="145">
        <v>47</v>
      </c>
      <c r="N52" s="145" t="s">
        <v>189</v>
      </c>
      <c r="O52" s="145" t="s">
        <v>189</v>
      </c>
      <c r="P52" s="145">
        <v>1</v>
      </c>
      <c r="Q52" s="145">
        <v>3</v>
      </c>
      <c r="R52" s="146" t="s">
        <v>123</v>
      </c>
      <c r="S52" s="146">
        <v>94.89</v>
      </c>
      <c r="T52" s="146">
        <v>1.1599999999999999</v>
      </c>
      <c r="U52" s="147">
        <v>7.5342465753424695E-2</v>
      </c>
      <c r="V52" s="146">
        <v>1.4439070267365299</v>
      </c>
      <c r="W52" s="148">
        <v>10747</v>
      </c>
      <c r="X52" s="146">
        <v>6.1376356367789802</v>
      </c>
      <c r="Y52" s="146">
        <v>3.5882352941176499</v>
      </c>
      <c r="Z52" s="147">
        <v>0.16961736150771001</v>
      </c>
      <c r="AA52" s="147">
        <v>0.148148148148148</v>
      </c>
      <c r="AB52" s="146">
        <v>57</v>
      </c>
      <c r="AC52" s="149">
        <v>6.7794117647058796</v>
      </c>
      <c r="AD52" s="146">
        <v>14.922599999999999</v>
      </c>
      <c r="AE52" s="147">
        <v>0.35</v>
      </c>
      <c r="AF52" s="146" t="s">
        <v>190</v>
      </c>
      <c r="AG52" s="146">
        <v>92.5</v>
      </c>
      <c r="AH52" s="146">
        <v>7443</v>
      </c>
      <c r="AI52" s="147">
        <v>0.2336</v>
      </c>
      <c r="AJ52" s="146">
        <v>2</v>
      </c>
      <c r="AK52" s="146">
        <v>6</v>
      </c>
      <c r="AL52" s="129"/>
      <c r="AM52" s="129"/>
      <c r="AN52" s="129"/>
    </row>
    <row r="53" spans="1:51">
      <c r="A53" s="143" t="s">
        <v>93</v>
      </c>
      <c r="B53" s="144">
        <v>2551</v>
      </c>
      <c r="C53" s="144">
        <v>218</v>
      </c>
      <c r="D53" s="145" t="s">
        <v>188</v>
      </c>
      <c r="E53" s="145">
        <v>1069</v>
      </c>
      <c r="F53" s="145" t="s">
        <v>123</v>
      </c>
      <c r="G53" s="145">
        <v>1</v>
      </c>
      <c r="H53" s="145">
        <v>22.25</v>
      </c>
      <c r="I53" s="145">
        <v>4.8113999999999999</v>
      </c>
      <c r="J53" s="146">
        <v>8</v>
      </c>
      <c r="K53" s="145">
        <v>0</v>
      </c>
      <c r="L53" s="147">
        <v>0.36226311452897603</v>
      </c>
      <c r="M53" s="145">
        <v>15</v>
      </c>
      <c r="N53" s="145" t="s">
        <v>191</v>
      </c>
      <c r="O53" s="145" t="s">
        <v>189</v>
      </c>
      <c r="P53" s="145">
        <v>6</v>
      </c>
      <c r="Q53" s="145">
        <v>8</v>
      </c>
      <c r="R53" s="146" t="s">
        <v>123</v>
      </c>
      <c r="S53" s="146" t="s">
        <v>123</v>
      </c>
      <c r="T53" s="146">
        <v>1.56</v>
      </c>
      <c r="U53" s="147" t="s">
        <v>123</v>
      </c>
      <c r="V53" s="146">
        <v>0.93615912446799299</v>
      </c>
      <c r="W53" s="148">
        <v>10778</v>
      </c>
      <c r="X53" s="146">
        <v>4.2250098000784</v>
      </c>
      <c r="Y53" s="146">
        <v>2.4304194433555502</v>
      </c>
      <c r="Z53" s="147">
        <v>0</v>
      </c>
      <c r="AA53" s="147">
        <v>0</v>
      </c>
      <c r="AB53" s="146">
        <v>4</v>
      </c>
      <c r="AC53" s="149">
        <v>0.298165137614679</v>
      </c>
      <c r="AD53" s="146">
        <v>22.335599999999999</v>
      </c>
      <c r="AE53" s="147">
        <v>0.26729999999999998</v>
      </c>
      <c r="AF53" s="146" t="s">
        <v>190</v>
      </c>
      <c r="AG53" s="146">
        <v>85</v>
      </c>
      <c r="AH53" s="146">
        <v>11513</v>
      </c>
      <c r="AI53" s="147">
        <v>0.36226311452897603</v>
      </c>
      <c r="AJ53" s="146">
        <v>3</v>
      </c>
      <c r="AK53" s="146">
        <v>9.3000000000000007</v>
      </c>
      <c r="AL53" s="129"/>
      <c r="AM53" s="129"/>
      <c r="AN53" s="129"/>
    </row>
    <row r="54" spans="1:51">
      <c r="A54" s="143" t="s">
        <v>94</v>
      </c>
      <c r="B54" s="144">
        <v>7502</v>
      </c>
      <c r="C54" s="144">
        <v>923</v>
      </c>
      <c r="D54" s="145" t="s">
        <v>193</v>
      </c>
      <c r="E54" s="145">
        <v>2364</v>
      </c>
      <c r="F54" s="145">
        <v>1091</v>
      </c>
      <c r="G54" s="145">
        <v>3</v>
      </c>
      <c r="H54" s="145">
        <v>56</v>
      </c>
      <c r="I54" s="145">
        <v>12.294</v>
      </c>
      <c r="J54" s="146">
        <v>2.6666666666666701</v>
      </c>
      <c r="K54" s="145">
        <v>4</v>
      </c>
      <c r="L54" s="147">
        <v>0.17735413056037</v>
      </c>
      <c r="M54" s="145">
        <v>27</v>
      </c>
      <c r="N54" s="145" t="s">
        <v>196</v>
      </c>
      <c r="O54" s="145" t="s">
        <v>196</v>
      </c>
      <c r="P54" s="145">
        <v>8</v>
      </c>
      <c r="Q54" s="145">
        <v>8</v>
      </c>
      <c r="R54" s="146">
        <v>4.0006731538256499</v>
      </c>
      <c r="S54" s="146">
        <v>90.22</v>
      </c>
      <c r="T54" s="146" t="s">
        <v>123</v>
      </c>
      <c r="U54" s="147">
        <v>0.52256863657515096</v>
      </c>
      <c r="V54" s="146">
        <v>3.15781900795153</v>
      </c>
      <c r="W54" s="148">
        <v>41699</v>
      </c>
      <c r="X54" s="146">
        <v>5.5583844308184496</v>
      </c>
      <c r="Y54" s="146">
        <v>2.5303918954945299</v>
      </c>
      <c r="Z54" s="147">
        <v>0.14542788589709399</v>
      </c>
      <c r="AA54" s="147">
        <v>0.17140238313473899</v>
      </c>
      <c r="AB54" s="146">
        <v>13</v>
      </c>
      <c r="AC54" s="149">
        <v>0.24052004333694499</v>
      </c>
      <c r="AD54" s="146">
        <v>47.451599999999999</v>
      </c>
      <c r="AE54" s="147">
        <v>0.68300000000000005</v>
      </c>
      <c r="AF54" s="146" t="s">
        <v>205</v>
      </c>
      <c r="AG54" s="146">
        <v>255</v>
      </c>
      <c r="AH54" s="146">
        <v>13205</v>
      </c>
      <c r="AI54" s="147">
        <v>0.17735413056037</v>
      </c>
      <c r="AJ54" s="146">
        <v>5</v>
      </c>
      <c r="AK54" s="146">
        <v>15</v>
      </c>
      <c r="AL54" s="129"/>
      <c r="AM54" s="129"/>
      <c r="AN54" s="129"/>
    </row>
    <row r="55" spans="1:51">
      <c r="A55" s="143" t="s">
        <v>95</v>
      </c>
      <c r="B55" s="144">
        <v>1391</v>
      </c>
      <c r="C55" s="144">
        <v>143</v>
      </c>
      <c r="D55" s="145" t="s">
        <v>188</v>
      </c>
      <c r="E55" s="145">
        <v>498</v>
      </c>
      <c r="F55" s="145">
        <v>337</v>
      </c>
      <c r="G55" s="145">
        <v>3</v>
      </c>
      <c r="H55" s="145">
        <v>17</v>
      </c>
      <c r="I55" s="145">
        <v>3.6</v>
      </c>
      <c r="J55" s="146">
        <v>1.3333333333333299</v>
      </c>
      <c r="K55" s="145">
        <v>1</v>
      </c>
      <c r="L55" s="147">
        <v>0.16439999999999999</v>
      </c>
      <c r="M55" s="145">
        <v>8</v>
      </c>
      <c r="N55" s="145" t="s">
        <v>196</v>
      </c>
      <c r="O55" s="145" t="s">
        <v>196</v>
      </c>
      <c r="P55" s="145">
        <v>2</v>
      </c>
      <c r="Q55" s="145">
        <v>4</v>
      </c>
      <c r="R55" s="146">
        <v>5.6024442846872802</v>
      </c>
      <c r="S55" s="146">
        <v>94.79</v>
      </c>
      <c r="T55" s="146">
        <v>1</v>
      </c>
      <c r="U55" s="147">
        <v>0.64233576642335799</v>
      </c>
      <c r="V55" s="146">
        <v>1.8674257043612501</v>
      </c>
      <c r="W55" s="148">
        <v>9677</v>
      </c>
      <c r="X55" s="146">
        <v>6.9568655643422002</v>
      </c>
      <c r="Y55" s="146">
        <v>9.0079079798706001</v>
      </c>
      <c r="Z55" s="147">
        <v>0.24227174694464401</v>
      </c>
      <c r="AA55" s="147">
        <v>4.7477744807121698E-2</v>
      </c>
      <c r="AB55" s="146">
        <v>2</v>
      </c>
      <c r="AC55" s="149">
        <v>0.29370629370629397</v>
      </c>
      <c r="AD55" s="146">
        <v>12.6</v>
      </c>
      <c r="AE55" s="147">
        <v>0.2</v>
      </c>
      <c r="AF55" s="146" t="s">
        <v>205</v>
      </c>
      <c r="AG55" s="146">
        <v>108</v>
      </c>
      <c r="AH55" s="146">
        <v>5182</v>
      </c>
      <c r="AI55" s="147">
        <v>0.16439999999999999</v>
      </c>
      <c r="AJ55" s="146">
        <v>3</v>
      </c>
      <c r="AK55" s="146">
        <v>6</v>
      </c>
      <c r="AL55" s="129"/>
      <c r="AM55" s="129"/>
      <c r="AN55" s="129"/>
    </row>
    <row r="56" spans="1:51">
      <c r="A56" s="143" t="s">
        <v>216</v>
      </c>
      <c r="B56" s="144">
        <v>2644</v>
      </c>
      <c r="C56" s="144">
        <v>276</v>
      </c>
      <c r="D56" s="145" t="s">
        <v>188</v>
      </c>
      <c r="E56" s="145">
        <v>3579</v>
      </c>
      <c r="F56" s="145">
        <v>311</v>
      </c>
      <c r="G56" s="145">
        <v>1</v>
      </c>
      <c r="H56" s="145">
        <v>15</v>
      </c>
      <c r="I56" s="145">
        <v>4</v>
      </c>
      <c r="J56" s="146">
        <v>0</v>
      </c>
      <c r="K56" s="145">
        <v>0</v>
      </c>
      <c r="L56" s="147">
        <v>1.70750497017893</v>
      </c>
      <c r="M56" s="145">
        <v>16</v>
      </c>
      <c r="N56" s="145" t="s">
        <v>191</v>
      </c>
      <c r="O56" s="145" t="s">
        <v>189</v>
      </c>
      <c r="P56" s="145">
        <v>1</v>
      </c>
      <c r="Q56" s="145">
        <v>1</v>
      </c>
      <c r="R56" s="146">
        <v>3.0109682299546101</v>
      </c>
      <c r="S56" s="146" t="s">
        <v>123</v>
      </c>
      <c r="T56" s="146" t="s">
        <v>123</v>
      </c>
      <c r="U56" s="147">
        <v>4.3661766846164997E-2</v>
      </c>
      <c r="V56" s="146">
        <v>1.0605554712399501</v>
      </c>
      <c r="W56" s="148">
        <v>6988</v>
      </c>
      <c r="X56" s="146">
        <v>2.6429652042360101</v>
      </c>
      <c r="Y56" s="146">
        <v>2.6475037821482599</v>
      </c>
      <c r="Z56" s="147">
        <v>0.117624810892587</v>
      </c>
      <c r="AA56" s="147">
        <v>0.20578778135048201</v>
      </c>
      <c r="AB56" s="146">
        <v>1</v>
      </c>
      <c r="AC56" s="149">
        <v>6.5217391304347797E-2</v>
      </c>
      <c r="AD56" s="146">
        <v>10.5</v>
      </c>
      <c r="AE56" s="147">
        <v>0.2</v>
      </c>
      <c r="AF56" s="146" t="s">
        <v>190</v>
      </c>
      <c r="AG56" s="146">
        <v>240</v>
      </c>
      <c r="AH56" s="146">
        <v>6589</v>
      </c>
      <c r="AI56" s="147">
        <v>1.70750497017893</v>
      </c>
      <c r="AJ56" s="146">
        <v>5</v>
      </c>
      <c r="AK56" s="146">
        <v>19</v>
      </c>
      <c r="AM56" s="129"/>
      <c r="AN56" s="129"/>
      <c r="AO56" s="129"/>
      <c r="AP56" s="129"/>
      <c r="AQ56" s="129"/>
      <c r="AR56" s="129"/>
      <c r="AS56" s="129"/>
      <c r="AT56" s="129"/>
      <c r="AU56" s="129"/>
      <c r="AV56" s="129"/>
      <c r="AW56" s="129"/>
      <c r="AX56" s="129"/>
      <c r="AY56" s="129"/>
    </row>
    <row r="57" spans="1:51">
      <c r="A57" s="158" t="s">
        <v>114</v>
      </c>
      <c r="B57" s="159">
        <v>3945</v>
      </c>
      <c r="C57" s="159">
        <v>720</v>
      </c>
      <c r="D57" s="160" t="s">
        <v>188</v>
      </c>
      <c r="E57" s="160">
        <v>1781</v>
      </c>
      <c r="F57" s="160" t="s">
        <v>123</v>
      </c>
      <c r="G57" s="160">
        <v>3</v>
      </c>
      <c r="H57" s="160">
        <v>49</v>
      </c>
      <c r="I57" s="160">
        <v>9</v>
      </c>
      <c r="J57" s="161">
        <v>5</v>
      </c>
      <c r="K57" s="160">
        <v>1</v>
      </c>
      <c r="L57" s="162">
        <v>0.113187541418158</v>
      </c>
      <c r="M57" s="160">
        <v>16</v>
      </c>
      <c r="N57" s="160" t="s">
        <v>189</v>
      </c>
      <c r="O57" s="160" t="s">
        <v>189</v>
      </c>
      <c r="P57" s="160">
        <v>5</v>
      </c>
      <c r="Q57" s="160">
        <v>6</v>
      </c>
      <c r="R57" s="161">
        <v>4.3426742712294004</v>
      </c>
      <c r="S57" s="161">
        <v>97.5</v>
      </c>
      <c r="T57" s="161">
        <v>1.75</v>
      </c>
      <c r="U57" s="162">
        <v>0.53981264637002302</v>
      </c>
      <c r="V57" s="161">
        <v>1.0409205152372001</v>
      </c>
      <c r="W57" s="163">
        <v>13253</v>
      </c>
      <c r="X57" s="161">
        <v>3.3594423320659099</v>
      </c>
      <c r="Y57" s="161">
        <v>3.1039290240811201</v>
      </c>
      <c r="Z57" s="162" t="s">
        <v>123</v>
      </c>
      <c r="AA57" s="162">
        <v>1.3435870237779499E-3</v>
      </c>
      <c r="AB57" s="161">
        <v>49</v>
      </c>
      <c r="AC57" s="164">
        <v>1.18333333333333</v>
      </c>
      <c r="AD57" s="161">
        <v>50.4</v>
      </c>
      <c r="AE57" s="162">
        <v>0.5</v>
      </c>
      <c r="AF57" s="161" t="s">
        <v>194</v>
      </c>
      <c r="AG57" s="161">
        <v>320</v>
      </c>
      <c r="AH57" s="161">
        <v>12732</v>
      </c>
      <c r="AI57" s="162">
        <v>0.113187541418158</v>
      </c>
      <c r="AJ57" s="161">
        <v>4</v>
      </c>
      <c r="AK57" s="161">
        <v>12</v>
      </c>
      <c r="AM57" s="129"/>
      <c r="AN57" s="129"/>
      <c r="AO57" s="129"/>
      <c r="AP57" s="129"/>
      <c r="AQ57" s="129"/>
      <c r="AR57" s="129"/>
      <c r="AS57" s="129"/>
      <c r="AT57" s="129"/>
      <c r="AU57" s="129"/>
      <c r="AV57" s="129"/>
      <c r="AW57" s="129"/>
      <c r="AX57" s="129"/>
      <c r="AY57" s="129"/>
    </row>
    <row r="58" spans="1:51">
      <c r="A58" s="165">
        <v>52</v>
      </c>
      <c r="B58" s="165">
        <v>230430</v>
      </c>
      <c r="C58" s="165">
        <v>22286</v>
      </c>
      <c r="D58" s="165"/>
      <c r="E58" s="165">
        <v>217929</v>
      </c>
      <c r="F58" s="165">
        <v>94871</v>
      </c>
      <c r="G58" s="165">
        <v>209</v>
      </c>
      <c r="H58" s="165">
        <v>1306.7</v>
      </c>
      <c r="I58" s="165">
        <v>346.12959999999998</v>
      </c>
      <c r="J58" s="166">
        <v>1.7586836159672199</v>
      </c>
      <c r="K58" s="165">
        <v>81</v>
      </c>
      <c r="L58" s="167">
        <v>0.22436027758145399</v>
      </c>
      <c r="M58" s="165">
        <v>1386</v>
      </c>
      <c r="N58" s="165"/>
      <c r="O58" s="165"/>
      <c r="P58" s="165"/>
      <c r="Q58" s="165"/>
      <c r="R58" s="166">
        <v>4.2204765703136902</v>
      </c>
      <c r="S58" s="166">
        <v>85.281428571428606</v>
      </c>
      <c r="T58" s="166">
        <v>1.2937777777777799</v>
      </c>
      <c r="U58" s="167">
        <v>0.326315789473684</v>
      </c>
      <c r="V58" s="166">
        <v>1.43843454371982</v>
      </c>
      <c r="W58" s="168">
        <v>1370976</v>
      </c>
      <c r="X58" s="166">
        <v>5.4302765777467696</v>
      </c>
      <c r="Y58" s="166">
        <v>4.7753411163979198</v>
      </c>
      <c r="Z58" s="167">
        <v>0.14617429011050501</v>
      </c>
      <c r="AA58" s="167">
        <v>0.16053024746692701</v>
      </c>
      <c r="AB58" s="166">
        <v>2000</v>
      </c>
      <c r="AC58" s="169">
        <v>0.48310567936736198</v>
      </c>
      <c r="AD58" s="166"/>
      <c r="AE58" s="167"/>
      <c r="AF58" s="166"/>
      <c r="AG58" s="166"/>
      <c r="AH58" s="166"/>
      <c r="AI58" s="167"/>
      <c r="AJ58" s="166"/>
      <c r="AK58" s="170"/>
      <c r="AM58" s="129"/>
      <c r="AN58" s="129"/>
      <c r="AO58" s="129"/>
      <c r="AP58" s="129"/>
      <c r="AQ58" s="129"/>
      <c r="AR58" s="129"/>
      <c r="AS58" s="129"/>
      <c r="AT58" s="129"/>
      <c r="AU58" s="129"/>
      <c r="AV58" s="129"/>
      <c r="AW58" s="129"/>
      <c r="AX58" s="129"/>
      <c r="AY58" s="129"/>
    </row>
    <row r="59" spans="1:51">
      <c r="AM59" s="129"/>
      <c r="AN59" s="129"/>
      <c r="AO59" s="129"/>
      <c r="AP59" s="129"/>
      <c r="AQ59" s="129"/>
      <c r="AR59" s="129"/>
      <c r="AS59" s="129"/>
      <c r="AT59" s="129"/>
      <c r="AU59" s="129"/>
      <c r="AV59" s="129"/>
      <c r="AW59" s="129"/>
      <c r="AX59" s="129"/>
      <c r="AY59" s="129"/>
    </row>
    <row r="60" spans="1:51">
      <c r="AM60" s="129"/>
      <c r="AN60" s="129"/>
      <c r="AO60" s="129"/>
      <c r="AP60" s="129"/>
      <c r="AQ60" s="129"/>
      <c r="AR60" s="129"/>
      <c r="AS60" s="129"/>
      <c r="AT60" s="129"/>
      <c r="AU60" s="129"/>
      <c r="AV60" s="129"/>
      <c r="AW60" s="129"/>
      <c r="AX60" s="129"/>
      <c r="AY60" s="129"/>
    </row>
  </sheetData>
  <autoFilter ref="A2:AK2" xr:uid="{00000000-0009-0000-0000-000003000000}"/>
  <pageMargins left="0.7" right="0.7" top="0.78749999999999998" bottom="0.78749999999999998" header="0.511811023622047" footer="0.511811023622047"/>
  <pageSetup paperSize="9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K58"/>
  <sheetViews>
    <sheetView zoomScaleNormal="100" workbookViewId="0">
      <pane xSplit="1" ySplit="2" topLeftCell="Q3" activePane="bottomRight" state="frozen"/>
      <selection pane="bottomRight"/>
      <selection pane="bottomLeft" activeCell="A3" sqref="A3"/>
      <selection pane="topRight" activeCell="Q1" sqref="Q1"/>
    </sheetView>
  </sheetViews>
  <sheetFormatPr defaultColWidth="11.42578125" defaultRowHeight="13.9"/>
  <cols>
    <col min="1" max="1" width="27.42578125" customWidth="1"/>
    <col min="2" max="2" width="25.140625" customWidth="1"/>
    <col min="3" max="3" width="25.42578125" customWidth="1"/>
    <col min="6" max="6" width="16" customWidth="1"/>
    <col min="7" max="7" width="7.7109375" customWidth="1"/>
    <col min="8" max="8" width="8.85546875" customWidth="1"/>
    <col min="9" max="9" width="5.42578125" customWidth="1"/>
    <col min="10" max="10" width="6.42578125" customWidth="1"/>
    <col min="11" max="11" width="8.28515625" customWidth="1"/>
    <col min="12" max="12" width="8.85546875" customWidth="1"/>
    <col min="13" max="13" width="5.42578125" customWidth="1"/>
    <col min="14" max="14" width="8.140625" customWidth="1"/>
    <col min="15" max="15" width="7" customWidth="1"/>
    <col min="17" max="17" width="7.85546875" customWidth="1"/>
    <col min="18" max="18" width="6.85546875" customWidth="1"/>
    <col min="19" max="19" width="7" customWidth="1"/>
    <col min="20" max="20" width="7.7109375" customWidth="1"/>
    <col min="21" max="21" width="7" customWidth="1"/>
    <col min="22" max="22" width="6.140625" customWidth="1"/>
    <col min="23" max="23" width="8.7109375" style="131" customWidth="1"/>
    <col min="24" max="24" width="7.28515625" customWidth="1"/>
    <col min="25" max="25" width="8.140625" customWidth="1"/>
    <col min="27" max="27" width="8.140625" customWidth="1"/>
    <col min="28" max="28" width="8.140625" style="131" customWidth="1"/>
    <col min="29" max="29" width="9.42578125" customWidth="1"/>
    <col min="30" max="30" width="6.42578125" customWidth="1"/>
    <col min="31" max="31" width="6.42578125" style="171" customWidth="1"/>
    <col min="32" max="32" width="18.42578125" customWidth="1"/>
    <col min="33" max="33" width="7.42578125" customWidth="1"/>
    <col min="34" max="34" width="8.28515625" customWidth="1"/>
    <col min="35" max="35" width="6.85546875" customWidth="1"/>
    <col min="36" max="36" width="5.7109375" customWidth="1"/>
    <col min="37" max="37" width="7.85546875" customWidth="1"/>
  </cols>
  <sheetData>
    <row r="1" spans="1:37" s="1" customFormat="1" ht="106.5" customHeight="1">
      <c r="A1" s="70" t="s">
        <v>0</v>
      </c>
      <c r="B1" s="70" t="s">
        <v>217</v>
      </c>
      <c r="C1" s="70" t="s">
        <v>218</v>
      </c>
      <c r="D1" s="70" t="s">
        <v>219</v>
      </c>
      <c r="E1" s="70" t="s">
        <v>220</v>
      </c>
      <c r="F1" s="70" t="s">
        <v>137</v>
      </c>
      <c r="G1" s="70" t="s">
        <v>221</v>
      </c>
      <c r="H1" s="70" t="s">
        <v>222</v>
      </c>
      <c r="I1" s="70" t="s">
        <v>223</v>
      </c>
      <c r="J1" s="70" t="s">
        <v>224</v>
      </c>
      <c r="K1" s="70" t="s">
        <v>115</v>
      </c>
      <c r="L1" s="133" t="s">
        <v>140</v>
      </c>
      <c r="M1" s="70" t="s">
        <v>9</v>
      </c>
      <c r="N1" s="70" t="s">
        <v>12</v>
      </c>
      <c r="O1" s="70" t="s">
        <v>18</v>
      </c>
      <c r="P1" s="70" t="s">
        <v>225</v>
      </c>
      <c r="Q1" s="70" t="s">
        <v>17</v>
      </c>
      <c r="R1" s="70" t="s">
        <v>143</v>
      </c>
      <c r="S1" s="70" t="s">
        <v>226</v>
      </c>
      <c r="T1" s="70" t="s">
        <v>145</v>
      </c>
      <c r="U1" s="70" t="s">
        <v>11</v>
      </c>
      <c r="V1" s="70" t="s">
        <v>15</v>
      </c>
      <c r="W1" s="135" t="s">
        <v>147</v>
      </c>
      <c r="X1" s="70" t="s">
        <v>148</v>
      </c>
      <c r="Y1" s="70" t="s">
        <v>149</v>
      </c>
      <c r="Z1" s="134" t="s">
        <v>150</v>
      </c>
      <c r="AA1" s="134" t="s">
        <v>151</v>
      </c>
      <c r="AB1" s="135" t="s">
        <v>152</v>
      </c>
      <c r="AC1" s="136" t="s">
        <v>153</v>
      </c>
      <c r="AD1" s="70" t="s">
        <v>154</v>
      </c>
      <c r="AE1" s="136" t="s">
        <v>155</v>
      </c>
      <c r="AF1" s="70" t="s">
        <v>156</v>
      </c>
      <c r="AG1" s="70" t="s">
        <v>157</v>
      </c>
      <c r="AH1" s="70" t="s">
        <v>13</v>
      </c>
      <c r="AI1" s="70" t="s">
        <v>158</v>
      </c>
      <c r="AJ1" s="70" t="s">
        <v>159</v>
      </c>
      <c r="AK1" s="70" t="s">
        <v>227</v>
      </c>
    </row>
    <row r="2" spans="1:37" s="1" customFormat="1" ht="137.25" customHeight="1">
      <c r="A2" s="70" t="s">
        <v>20</v>
      </c>
      <c r="B2" s="70" t="s">
        <v>228</v>
      </c>
      <c r="C2" s="70" t="s">
        <v>229</v>
      </c>
      <c r="D2" s="70" t="s">
        <v>230</v>
      </c>
      <c r="E2" s="70" t="s">
        <v>231</v>
      </c>
      <c r="F2" s="70" t="s">
        <v>160</v>
      </c>
      <c r="G2" s="70" t="s">
        <v>161</v>
      </c>
      <c r="H2" s="70" t="s">
        <v>162</v>
      </c>
      <c r="I2" s="70" t="s">
        <v>163</v>
      </c>
      <c r="J2" s="133" t="s">
        <v>232</v>
      </c>
      <c r="K2" s="70" t="s">
        <v>233</v>
      </c>
      <c r="L2" s="138" t="s">
        <v>234</v>
      </c>
      <c r="M2" s="135" t="s">
        <v>235</v>
      </c>
      <c r="N2" s="135" t="s">
        <v>32</v>
      </c>
      <c r="O2" s="135" t="s">
        <v>236</v>
      </c>
      <c r="P2" s="135" t="s">
        <v>237</v>
      </c>
      <c r="Q2" s="135" t="s">
        <v>172</v>
      </c>
      <c r="R2" s="135" t="s">
        <v>238</v>
      </c>
      <c r="S2" s="135" t="s">
        <v>168</v>
      </c>
      <c r="T2" s="70" t="s">
        <v>169</v>
      </c>
      <c r="U2" s="134" t="s">
        <v>171</v>
      </c>
      <c r="V2" s="135" t="s">
        <v>35</v>
      </c>
      <c r="W2" s="135" t="s">
        <v>173</v>
      </c>
      <c r="X2" s="135" t="s">
        <v>174</v>
      </c>
      <c r="Y2" s="134" t="s">
        <v>175</v>
      </c>
      <c r="Z2" s="134" t="s">
        <v>176</v>
      </c>
      <c r="AA2" s="135" t="s">
        <v>177</v>
      </c>
      <c r="AB2" s="172" t="s">
        <v>178</v>
      </c>
      <c r="AC2" s="135" t="s">
        <v>179</v>
      </c>
      <c r="AD2" s="134" t="s">
        <v>239</v>
      </c>
      <c r="AE2" s="138" t="s">
        <v>181</v>
      </c>
      <c r="AF2" s="135" t="s">
        <v>182</v>
      </c>
      <c r="AG2" s="135" t="s">
        <v>183</v>
      </c>
      <c r="AH2" s="134" t="s">
        <v>184</v>
      </c>
      <c r="AI2" s="135" t="s">
        <v>186</v>
      </c>
      <c r="AJ2" s="139" t="s">
        <v>187</v>
      </c>
      <c r="AK2" s="139" t="s">
        <v>240</v>
      </c>
    </row>
    <row r="3" spans="1:37">
      <c r="A3" s="143" t="s">
        <v>40</v>
      </c>
      <c r="B3" s="143" t="s">
        <v>241</v>
      </c>
      <c r="C3" s="143" t="s">
        <v>242</v>
      </c>
      <c r="D3" s="144">
        <v>3100</v>
      </c>
      <c r="E3" s="144">
        <v>281</v>
      </c>
      <c r="F3" s="144" t="s">
        <v>188</v>
      </c>
      <c r="G3" s="145">
        <v>997</v>
      </c>
      <c r="H3" s="145">
        <v>390</v>
      </c>
      <c r="I3" s="145">
        <v>1</v>
      </c>
      <c r="J3" s="145">
        <v>28</v>
      </c>
      <c r="K3" s="145">
        <v>5.4</v>
      </c>
      <c r="L3" s="146">
        <v>3</v>
      </c>
      <c r="M3" s="145">
        <v>2</v>
      </c>
      <c r="N3" s="147">
        <v>0.151387347391787</v>
      </c>
      <c r="O3" s="145">
        <v>53</v>
      </c>
      <c r="P3" s="145" t="s">
        <v>189</v>
      </c>
      <c r="Q3" s="147">
        <v>3.3724340175953098E-2</v>
      </c>
      <c r="R3" s="145">
        <v>3</v>
      </c>
      <c r="S3" s="145">
        <v>12</v>
      </c>
      <c r="T3" s="146">
        <v>2.7641451612903198</v>
      </c>
      <c r="U3" s="146">
        <v>1.21</v>
      </c>
      <c r="V3" s="146">
        <v>1.1750330250990799</v>
      </c>
      <c r="W3" s="148">
        <v>12453</v>
      </c>
      <c r="X3" s="146">
        <v>4.0170967741935497</v>
      </c>
      <c r="Y3" s="146">
        <v>1.93548387096774</v>
      </c>
      <c r="Z3" s="147">
        <v>0.12580645161290299</v>
      </c>
      <c r="AA3" s="147">
        <v>0.34358974358974398</v>
      </c>
      <c r="AB3" s="148">
        <v>64</v>
      </c>
      <c r="AC3" s="147">
        <v>4.8042704626334496</v>
      </c>
      <c r="AD3" s="146">
        <v>21</v>
      </c>
      <c r="AE3" s="149">
        <v>0.3</v>
      </c>
      <c r="AF3" s="148" t="s">
        <v>190</v>
      </c>
      <c r="AG3" s="148">
        <v>150</v>
      </c>
      <c r="AH3" s="148">
        <v>10598</v>
      </c>
      <c r="AI3" s="148">
        <v>3</v>
      </c>
      <c r="AJ3" s="148">
        <v>6</v>
      </c>
      <c r="AK3" s="148"/>
    </row>
    <row r="4" spans="1:37">
      <c r="A4" s="143" t="s">
        <v>41</v>
      </c>
      <c r="B4" s="143" t="s">
        <v>241</v>
      </c>
      <c r="C4" s="143" t="s">
        <v>242</v>
      </c>
      <c r="D4" s="144">
        <v>3922</v>
      </c>
      <c r="E4" s="144">
        <v>405</v>
      </c>
      <c r="F4" s="144" t="s">
        <v>188</v>
      </c>
      <c r="G4" s="145">
        <v>1759</v>
      </c>
      <c r="H4" s="145">
        <v>540</v>
      </c>
      <c r="I4" s="145">
        <v>1</v>
      </c>
      <c r="J4" s="145">
        <v>28</v>
      </c>
      <c r="K4" s="145">
        <v>5.9</v>
      </c>
      <c r="L4" s="146">
        <v>6</v>
      </c>
      <c r="M4" s="145">
        <v>3</v>
      </c>
      <c r="N4" s="147">
        <v>0.178857687349364</v>
      </c>
      <c r="O4" s="145">
        <v>51</v>
      </c>
      <c r="P4" s="145" t="s">
        <v>189</v>
      </c>
      <c r="Q4" s="147">
        <v>4.8022598870056499E-2</v>
      </c>
      <c r="R4" s="145">
        <v>3</v>
      </c>
      <c r="S4" s="145">
        <v>4</v>
      </c>
      <c r="T4" s="146">
        <v>3.9623788883222799</v>
      </c>
      <c r="U4" s="146">
        <v>2</v>
      </c>
      <c r="V4" s="146">
        <v>2.2682367653188802</v>
      </c>
      <c r="W4" s="148">
        <v>32649</v>
      </c>
      <c r="X4" s="146">
        <v>8.3245792962774097</v>
      </c>
      <c r="Y4" s="146">
        <v>2.1853646098929098</v>
      </c>
      <c r="Z4" s="147">
        <v>0.13768485466598701</v>
      </c>
      <c r="AA4" s="147">
        <v>0.26851851851851899</v>
      </c>
      <c r="AB4" s="148">
        <v>50</v>
      </c>
      <c r="AC4" s="147">
        <v>0.74074074074074103</v>
      </c>
      <c r="AD4" s="146">
        <v>29.82</v>
      </c>
      <c r="AE4" s="149">
        <v>0.33</v>
      </c>
      <c r="AF4" s="148" t="s">
        <v>192</v>
      </c>
      <c r="AG4" s="148">
        <v>182</v>
      </c>
      <c r="AH4" s="148">
        <v>14394</v>
      </c>
      <c r="AI4" s="148">
        <v>4</v>
      </c>
      <c r="AJ4" s="148">
        <v>9</v>
      </c>
      <c r="AK4" s="148"/>
    </row>
    <row r="5" spans="1:37">
      <c r="A5" s="143" t="s">
        <v>42</v>
      </c>
      <c r="B5" s="143" t="s">
        <v>241</v>
      </c>
      <c r="C5" s="143" t="s">
        <v>243</v>
      </c>
      <c r="D5" s="144">
        <v>7888</v>
      </c>
      <c r="E5" s="144">
        <v>771</v>
      </c>
      <c r="F5" s="144" t="s">
        <v>193</v>
      </c>
      <c r="G5" s="145">
        <v>3670</v>
      </c>
      <c r="H5" s="145">
        <v>810</v>
      </c>
      <c r="I5" s="145">
        <v>2</v>
      </c>
      <c r="J5" s="145">
        <v>18</v>
      </c>
      <c r="K5" s="145">
        <v>7</v>
      </c>
      <c r="L5" s="146">
        <v>1</v>
      </c>
      <c r="M5" s="145">
        <v>1</v>
      </c>
      <c r="N5" s="147">
        <v>0.13974566408356801</v>
      </c>
      <c r="O5" s="145">
        <v>19</v>
      </c>
      <c r="P5" s="145" t="s">
        <v>189</v>
      </c>
      <c r="Q5" s="147">
        <v>0.32516840171463601</v>
      </c>
      <c r="R5" s="145">
        <v>1</v>
      </c>
      <c r="S5" s="145">
        <v>50</v>
      </c>
      <c r="T5" s="146">
        <v>2.9412715517241401</v>
      </c>
      <c r="U5" s="146">
        <v>1.41</v>
      </c>
      <c r="V5" s="146">
        <v>2.1038746908491301</v>
      </c>
      <c r="W5" s="148">
        <v>25520</v>
      </c>
      <c r="X5" s="146">
        <v>3.2352941176470602</v>
      </c>
      <c r="Y5" s="146">
        <v>3.1693711967545601</v>
      </c>
      <c r="Z5" s="147">
        <v>0.102687626774848</v>
      </c>
      <c r="AA5" s="147">
        <v>0.280246913580247</v>
      </c>
      <c r="AB5" s="148">
        <v>14</v>
      </c>
      <c r="AC5" s="147">
        <v>0.17509727626459101</v>
      </c>
      <c r="AD5" s="146">
        <v>42</v>
      </c>
      <c r="AE5" s="149">
        <v>0.4</v>
      </c>
      <c r="AF5" s="148" t="s">
        <v>194</v>
      </c>
      <c r="AG5" s="148">
        <v>220</v>
      </c>
      <c r="AH5" s="148">
        <v>12130</v>
      </c>
      <c r="AI5" s="148">
        <v>5</v>
      </c>
      <c r="AJ5" s="148">
        <v>15</v>
      </c>
      <c r="AK5" s="148"/>
    </row>
    <row r="6" spans="1:37">
      <c r="A6" s="143" t="s">
        <v>134</v>
      </c>
      <c r="B6" s="143" t="s">
        <v>244</v>
      </c>
      <c r="C6" s="143" t="s">
        <v>245</v>
      </c>
      <c r="D6" s="144">
        <v>13088</v>
      </c>
      <c r="E6" s="144">
        <v>0</v>
      </c>
      <c r="F6" s="144" t="s">
        <v>195</v>
      </c>
      <c r="G6" s="145" t="s">
        <v>123</v>
      </c>
      <c r="H6" s="145" t="s">
        <v>123</v>
      </c>
      <c r="I6" s="145">
        <v>17</v>
      </c>
      <c r="J6" s="145">
        <v>53.6</v>
      </c>
      <c r="K6" s="145">
        <v>16</v>
      </c>
      <c r="L6" s="146">
        <v>1.29411764705882</v>
      </c>
      <c r="M6" s="145">
        <v>2</v>
      </c>
      <c r="N6" s="147">
        <v>0.60238386308068503</v>
      </c>
      <c r="O6" s="145">
        <v>42</v>
      </c>
      <c r="P6" s="145" t="s">
        <v>196</v>
      </c>
      <c r="Q6" s="147">
        <v>0.49510115790813097</v>
      </c>
      <c r="R6" s="145">
        <v>2</v>
      </c>
      <c r="S6" s="145">
        <v>5</v>
      </c>
      <c r="T6" s="146">
        <v>18.031784841075801</v>
      </c>
      <c r="U6" s="146">
        <v>1.1000000000000001</v>
      </c>
      <c r="V6" s="146">
        <v>2.1921834901625301</v>
      </c>
      <c r="W6" s="148">
        <v>205013</v>
      </c>
      <c r="X6" s="146">
        <v>15.664196210269001</v>
      </c>
      <c r="Y6" s="146">
        <v>7.45232273838631</v>
      </c>
      <c r="Z6" s="147" t="s">
        <v>123</v>
      </c>
      <c r="AA6" s="147" t="s">
        <v>123</v>
      </c>
      <c r="AB6" s="148">
        <v>240</v>
      </c>
      <c r="AC6" s="147" t="s">
        <v>123</v>
      </c>
      <c r="AD6" s="146">
        <v>529.20000000000005</v>
      </c>
      <c r="AE6" s="149">
        <v>0.9</v>
      </c>
      <c r="AF6" s="148" t="s">
        <v>197</v>
      </c>
      <c r="AG6" s="148">
        <v>2588</v>
      </c>
      <c r="AH6" s="148">
        <v>93520</v>
      </c>
      <c r="AI6" s="148">
        <v>6</v>
      </c>
      <c r="AJ6" s="148">
        <v>53</v>
      </c>
      <c r="AK6" s="148"/>
    </row>
    <row r="7" spans="1:37">
      <c r="A7" s="143" t="s">
        <v>198</v>
      </c>
      <c r="B7" s="143" t="s">
        <v>241</v>
      </c>
      <c r="C7" s="143" t="s">
        <v>246</v>
      </c>
      <c r="D7" s="144">
        <v>3481</v>
      </c>
      <c r="E7" s="144">
        <v>263</v>
      </c>
      <c r="F7" s="144" t="s">
        <v>188</v>
      </c>
      <c r="G7" s="145">
        <v>1986</v>
      </c>
      <c r="H7" s="145">
        <v>561</v>
      </c>
      <c r="I7" s="145">
        <v>3</v>
      </c>
      <c r="J7" s="145">
        <v>27</v>
      </c>
      <c r="K7" s="145">
        <v>9</v>
      </c>
      <c r="L7" s="146">
        <v>2.6666666666666701</v>
      </c>
      <c r="M7" s="145">
        <v>6</v>
      </c>
      <c r="N7" s="147">
        <v>0.25715874339727601</v>
      </c>
      <c r="O7" s="145">
        <v>98</v>
      </c>
      <c r="P7" s="145" t="s">
        <v>189</v>
      </c>
      <c r="Q7" s="147">
        <v>0.33333333333333298</v>
      </c>
      <c r="R7" s="145">
        <v>4</v>
      </c>
      <c r="S7" s="145">
        <v>8</v>
      </c>
      <c r="T7" s="146">
        <v>0</v>
      </c>
      <c r="U7" s="146">
        <v>1.18</v>
      </c>
      <c r="V7" s="146">
        <v>1.6527929901423899</v>
      </c>
      <c r="W7" s="148">
        <v>28671</v>
      </c>
      <c r="X7" s="146">
        <v>8.2364263142775105</v>
      </c>
      <c r="Y7" s="146">
        <v>1.91065785693766</v>
      </c>
      <c r="Z7" s="147">
        <v>0.16116058603849501</v>
      </c>
      <c r="AA7" s="147">
        <v>0.30481283422459898</v>
      </c>
      <c r="AB7" s="148">
        <v>134</v>
      </c>
      <c r="AC7" s="147">
        <v>12.0152091254753</v>
      </c>
      <c r="AD7" s="146">
        <v>37.799999999999997</v>
      </c>
      <c r="AE7" s="149">
        <v>0.5</v>
      </c>
      <c r="AF7" s="148" t="s">
        <v>194</v>
      </c>
      <c r="AG7" s="148">
        <v>175</v>
      </c>
      <c r="AH7" s="148">
        <v>17347</v>
      </c>
      <c r="AI7" s="148">
        <v>7</v>
      </c>
      <c r="AJ7" s="148">
        <v>16</v>
      </c>
      <c r="AK7" s="148"/>
    </row>
    <row r="8" spans="1:37">
      <c r="A8" s="143" t="s">
        <v>48</v>
      </c>
      <c r="B8" s="143" t="s">
        <v>241</v>
      </c>
      <c r="C8" s="143" t="s">
        <v>242</v>
      </c>
      <c r="D8" s="144">
        <v>3587</v>
      </c>
      <c r="E8" s="144">
        <v>305</v>
      </c>
      <c r="F8" s="144" t="s">
        <v>188</v>
      </c>
      <c r="G8" s="145">
        <v>936</v>
      </c>
      <c r="H8" s="145">
        <v>616</v>
      </c>
      <c r="I8" s="145">
        <v>10</v>
      </c>
      <c r="J8" s="145">
        <v>10</v>
      </c>
      <c r="K8" s="145">
        <v>9</v>
      </c>
      <c r="L8" s="146">
        <v>1</v>
      </c>
      <c r="M8" s="145">
        <v>3</v>
      </c>
      <c r="N8" s="147">
        <v>0.14132759520083499</v>
      </c>
      <c r="O8" s="145">
        <v>56</v>
      </c>
      <c r="P8" s="145" t="s">
        <v>189</v>
      </c>
      <c r="Q8" s="147">
        <v>6.5155807365439106E-2</v>
      </c>
      <c r="R8" s="145">
        <v>1</v>
      </c>
      <c r="S8" s="145">
        <v>3</v>
      </c>
      <c r="T8" s="146">
        <v>3.6014357401728501</v>
      </c>
      <c r="U8" s="146">
        <v>1.43</v>
      </c>
      <c r="V8" s="146">
        <v>2.3010436178753002</v>
      </c>
      <c r="W8" s="148">
        <v>25797</v>
      </c>
      <c r="X8" s="146">
        <v>7.1918037357123001</v>
      </c>
      <c r="Y8" s="146">
        <v>2.2023975466964001</v>
      </c>
      <c r="Z8" s="147">
        <v>0.171731251742403</v>
      </c>
      <c r="AA8" s="147">
        <v>0.13311688311688299</v>
      </c>
      <c r="AB8" s="148">
        <v>92</v>
      </c>
      <c r="AC8" s="147">
        <v>1</v>
      </c>
      <c r="AD8" s="146">
        <v>34.44</v>
      </c>
      <c r="AE8" s="149">
        <v>0.5</v>
      </c>
      <c r="AF8" s="148" t="s">
        <v>190</v>
      </c>
      <c r="AG8" s="148">
        <v>204</v>
      </c>
      <c r="AH8" s="148">
        <v>11211</v>
      </c>
      <c r="AI8" s="148">
        <v>3</v>
      </c>
      <c r="AJ8" s="148">
        <v>7.5</v>
      </c>
      <c r="AK8" s="148"/>
    </row>
    <row r="9" spans="1:37">
      <c r="A9" s="143" t="s">
        <v>49</v>
      </c>
      <c r="B9" s="143" t="s">
        <v>241</v>
      </c>
      <c r="C9" s="143" t="s">
        <v>247</v>
      </c>
      <c r="D9" s="144">
        <v>1315</v>
      </c>
      <c r="E9" s="144">
        <v>73</v>
      </c>
      <c r="F9" s="144" t="s">
        <v>188</v>
      </c>
      <c r="G9" s="145">
        <v>406</v>
      </c>
      <c r="H9" s="145">
        <v>225</v>
      </c>
      <c r="I9" s="145">
        <v>2</v>
      </c>
      <c r="J9" s="145">
        <v>17.5</v>
      </c>
      <c r="K9" s="145">
        <v>2</v>
      </c>
      <c r="L9" s="146">
        <v>0</v>
      </c>
      <c r="M9" s="145">
        <v>1</v>
      </c>
      <c r="N9" s="147">
        <v>0.1</v>
      </c>
      <c r="O9" s="145">
        <v>17</v>
      </c>
      <c r="P9" s="145" t="s">
        <v>189</v>
      </c>
      <c r="Q9" s="147">
        <v>0.64</v>
      </c>
      <c r="R9" s="145">
        <v>1</v>
      </c>
      <c r="S9" s="145" t="s">
        <v>248</v>
      </c>
      <c r="T9" s="146">
        <v>2.6912547528517101</v>
      </c>
      <c r="U9" s="146">
        <v>1.22</v>
      </c>
      <c r="V9" s="146">
        <v>0.746392436556643</v>
      </c>
      <c r="W9" s="148">
        <v>4500</v>
      </c>
      <c r="X9" s="146">
        <v>3.4220532319391599</v>
      </c>
      <c r="Y9" s="146">
        <v>1.8250950570342199</v>
      </c>
      <c r="Z9" s="147">
        <v>0.171102661596958</v>
      </c>
      <c r="AA9" s="147">
        <v>9.3333333333333296E-2</v>
      </c>
      <c r="AB9" s="148">
        <v>10</v>
      </c>
      <c r="AC9" s="147">
        <v>1.7123287671232901</v>
      </c>
      <c r="AD9" s="146">
        <v>10.08</v>
      </c>
      <c r="AE9" s="149">
        <v>0.11</v>
      </c>
      <c r="AF9" s="148" t="s">
        <v>190</v>
      </c>
      <c r="AG9" s="148">
        <v>75</v>
      </c>
      <c r="AH9" s="148">
        <v>6029</v>
      </c>
      <c r="AI9" s="148">
        <v>4</v>
      </c>
      <c r="AJ9" s="148">
        <v>8</v>
      </c>
      <c r="AK9" s="148"/>
    </row>
    <row r="10" spans="1:37">
      <c r="A10" s="143" t="s">
        <v>50</v>
      </c>
      <c r="B10" s="143" t="s">
        <v>241</v>
      </c>
      <c r="C10" s="143" t="s">
        <v>243</v>
      </c>
      <c r="D10" s="144">
        <v>1611</v>
      </c>
      <c r="E10" s="144">
        <v>165</v>
      </c>
      <c r="F10" s="144" t="s">
        <v>188</v>
      </c>
      <c r="G10" s="145">
        <v>806</v>
      </c>
      <c r="H10" s="145">
        <v>189</v>
      </c>
      <c r="I10" s="145">
        <v>2</v>
      </c>
      <c r="J10" s="145">
        <v>4</v>
      </c>
      <c r="K10" s="145">
        <v>3.6</v>
      </c>
      <c r="L10" s="146">
        <v>0</v>
      </c>
      <c r="M10" s="145">
        <v>2</v>
      </c>
      <c r="N10" s="147">
        <v>0.2208</v>
      </c>
      <c r="O10" s="145">
        <v>5</v>
      </c>
      <c r="P10" s="145" t="s">
        <v>189</v>
      </c>
      <c r="Q10" s="147">
        <v>0.19384057971014501</v>
      </c>
      <c r="R10" s="145">
        <v>1</v>
      </c>
      <c r="S10" s="145">
        <v>2</v>
      </c>
      <c r="T10" s="146">
        <v>4.0093109869646204</v>
      </c>
      <c r="U10" s="146">
        <v>1.77</v>
      </c>
      <c r="V10" s="146">
        <v>1.1311066799601199</v>
      </c>
      <c r="W10" s="148">
        <v>9076</v>
      </c>
      <c r="X10" s="146">
        <v>5.6337678460583502</v>
      </c>
      <c r="Y10" s="146">
        <v>2.3240223463687202</v>
      </c>
      <c r="Z10" s="147">
        <v>0.11731843575419</v>
      </c>
      <c r="AA10" s="147">
        <v>0.544973544973545</v>
      </c>
      <c r="AB10" s="148">
        <v>5</v>
      </c>
      <c r="AC10" s="147">
        <v>0.60606060606060597</v>
      </c>
      <c r="AD10" s="146">
        <v>12.6</v>
      </c>
      <c r="AE10" s="149">
        <v>0.2</v>
      </c>
      <c r="AF10" s="148" t="s">
        <v>190</v>
      </c>
      <c r="AG10" s="148">
        <v>90</v>
      </c>
      <c r="AH10" s="148">
        <v>8024</v>
      </c>
      <c r="AI10" s="148">
        <v>3</v>
      </c>
      <c r="AJ10" s="148">
        <v>6</v>
      </c>
      <c r="AK10" s="148"/>
    </row>
    <row r="11" spans="1:37">
      <c r="A11" s="143" t="s">
        <v>199</v>
      </c>
      <c r="B11" s="143" t="s">
        <v>241</v>
      </c>
      <c r="C11" s="143" t="s">
        <v>247</v>
      </c>
      <c r="D11" s="144">
        <v>8860</v>
      </c>
      <c r="E11" s="144">
        <v>1227</v>
      </c>
      <c r="F11" s="144" t="s">
        <v>193</v>
      </c>
      <c r="G11" s="145" t="s">
        <v>123</v>
      </c>
      <c r="H11" s="145">
        <v>1005</v>
      </c>
      <c r="I11" s="145">
        <v>2</v>
      </c>
      <c r="J11" s="145">
        <v>46</v>
      </c>
      <c r="K11" s="145">
        <v>14</v>
      </c>
      <c r="L11" s="146">
        <v>4</v>
      </c>
      <c r="M11" s="145">
        <v>2</v>
      </c>
      <c r="N11" s="147">
        <v>0.19615427364677099</v>
      </c>
      <c r="O11" s="145">
        <v>60</v>
      </c>
      <c r="P11" s="145" t="s">
        <v>189</v>
      </c>
      <c r="Q11" s="147">
        <v>0.43603851444291603</v>
      </c>
      <c r="R11" s="145">
        <v>16</v>
      </c>
      <c r="S11" s="145">
        <v>42</v>
      </c>
      <c r="T11" s="146">
        <v>3.0671557562076699</v>
      </c>
      <c r="U11" s="146">
        <v>1.57</v>
      </c>
      <c r="V11" s="146">
        <v>2.2074568836606501</v>
      </c>
      <c r="W11" s="148">
        <v>44286</v>
      </c>
      <c r="X11" s="146">
        <v>4.9984198645598203</v>
      </c>
      <c r="Y11" s="146">
        <v>8.6343115124153496</v>
      </c>
      <c r="Z11" s="147">
        <v>0.11343115124153499</v>
      </c>
      <c r="AA11" s="147">
        <v>0.119402985074627</v>
      </c>
      <c r="AB11" s="148">
        <v>102</v>
      </c>
      <c r="AC11" s="147" t="s">
        <v>123</v>
      </c>
      <c r="AD11" s="146">
        <v>73.5</v>
      </c>
      <c r="AE11" s="149">
        <v>0.8</v>
      </c>
      <c r="AF11" s="148" t="s">
        <v>194</v>
      </c>
      <c r="AG11" s="148">
        <v>323</v>
      </c>
      <c r="AH11" s="148">
        <v>20062</v>
      </c>
      <c r="AI11" s="148">
        <v>3</v>
      </c>
      <c r="AJ11" s="148">
        <v>13</v>
      </c>
      <c r="AK11" s="148"/>
    </row>
    <row r="12" spans="1:37">
      <c r="A12" s="143" t="s">
        <v>200</v>
      </c>
      <c r="B12" s="143" t="s">
        <v>241</v>
      </c>
      <c r="C12" s="143" t="s">
        <v>242</v>
      </c>
      <c r="D12" s="144">
        <v>6300</v>
      </c>
      <c r="E12" s="144">
        <v>548</v>
      </c>
      <c r="F12" s="144" t="s">
        <v>193</v>
      </c>
      <c r="G12" s="145">
        <v>650</v>
      </c>
      <c r="H12" s="145">
        <v>446</v>
      </c>
      <c r="I12" s="145">
        <v>3</v>
      </c>
      <c r="J12" s="145">
        <v>10</v>
      </c>
      <c r="K12" s="145">
        <v>2</v>
      </c>
      <c r="L12" s="146">
        <v>1</v>
      </c>
      <c r="M12" s="145">
        <v>1</v>
      </c>
      <c r="N12" s="147">
        <v>8.6836283185840704E-2</v>
      </c>
      <c r="O12" s="145">
        <v>17</v>
      </c>
      <c r="P12" s="145" t="s">
        <v>189</v>
      </c>
      <c r="Q12" s="147" t="s">
        <v>123</v>
      </c>
      <c r="R12" s="145">
        <v>3</v>
      </c>
      <c r="S12" s="145">
        <v>2</v>
      </c>
      <c r="T12" s="146">
        <v>1.0630079365079399</v>
      </c>
      <c r="U12" s="146" t="s">
        <v>123</v>
      </c>
      <c r="V12" s="146">
        <v>1.1689024390243901</v>
      </c>
      <c r="W12" s="148">
        <v>9585</v>
      </c>
      <c r="X12" s="146">
        <v>1.52142857142857</v>
      </c>
      <c r="Y12" s="146">
        <v>0.16571428571428601</v>
      </c>
      <c r="Z12" s="147">
        <v>7.0793650793650797E-2</v>
      </c>
      <c r="AA12" s="147">
        <v>6.0538116591928301E-2</v>
      </c>
      <c r="AB12" s="148">
        <v>5</v>
      </c>
      <c r="AC12" s="147">
        <v>7.2992700729927001E-2</v>
      </c>
      <c r="AD12" s="146">
        <v>17.22</v>
      </c>
      <c r="AE12" s="149">
        <v>0.1</v>
      </c>
      <c r="AF12" s="148" t="s">
        <v>190</v>
      </c>
      <c r="AG12" s="148">
        <v>237</v>
      </c>
      <c r="AH12" s="148">
        <v>8200</v>
      </c>
      <c r="AI12" s="148">
        <v>3</v>
      </c>
      <c r="AJ12" s="148">
        <v>6</v>
      </c>
      <c r="AK12" s="148"/>
    </row>
    <row r="13" spans="1:37">
      <c r="A13" s="143" t="s">
        <v>52</v>
      </c>
      <c r="B13" s="143" t="s">
        <v>249</v>
      </c>
      <c r="C13" s="143" t="s">
        <v>246</v>
      </c>
      <c r="D13" s="144">
        <v>15017</v>
      </c>
      <c r="E13" s="144">
        <v>0</v>
      </c>
      <c r="F13" s="144" t="s">
        <v>195</v>
      </c>
      <c r="G13" s="145">
        <v>3675</v>
      </c>
      <c r="H13" s="145">
        <v>1332</v>
      </c>
      <c r="I13" s="145">
        <v>3</v>
      </c>
      <c r="J13" s="145">
        <v>65</v>
      </c>
      <c r="K13" s="145">
        <v>14</v>
      </c>
      <c r="L13" s="146">
        <v>1.6666666666666701</v>
      </c>
      <c r="M13" s="145">
        <v>1</v>
      </c>
      <c r="N13" s="147">
        <v>0.201165345941267</v>
      </c>
      <c r="O13" s="145">
        <v>30</v>
      </c>
      <c r="P13" s="145" t="s">
        <v>189</v>
      </c>
      <c r="Q13" s="147">
        <v>0.26166257453525099</v>
      </c>
      <c r="R13" s="145">
        <v>2</v>
      </c>
      <c r="S13" s="145">
        <v>4</v>
      </c>
      <c r="T13" s="146">
        <v>2.8754511553572599</v>
      </c>
      <c r="U13" s="146">
        <v>1.05</v>
      </c>
      <c r="V13" s="146">
        <v>1.62529026089332</v>
      </c>
      <c r="W13" s="148">
        <v>47595</v>
      </c>
      <c r="X13" s="146">
        <v>3.16940800426184</v>
      </c>
      <c r="Y13" s="146">
        <v>1.8624225877339</v>
      </c>
      <c r="Z13" s="147">
        <v>8.8699473929546496E-2</v>
      </c>
      <c r="AA13" s="147">
        <v>0.240990990990991</v>
      </c>
      <c r="AB13" s="148">
        <v>17</v>
      </c>
      <c r="AC13" s="147" t="s">
        <v>123</v>
      </c>
      <c r="AD13" s="146">
        <v>77.7</v>
      </c>
      <c r="AE13" s="149">
        <v>0.8</v>
      </c>
      <c r="AF13" s="148" t="s">
        <v>194</v>
      </c>
      <c r="AG13" s="148">
        <v>350</v>
      </c>
      <c r="AH13" s="148">
        <v>29284</v>
      </c>
      <c r="AI13" s="148">
        <v>5</v>
      </c>
      <c r="AJ13" s="148">
        <v>28</v>
      </c>
      <c r="AK13" s="148"/>
    </row>
    <row r="14" spans="1:37">
      <c r="A14" s="143" t="s">
        <v>201</v>
      </c>
      <c r="B14" s="143" t="s">
        <v>250</v>
      </c>
      <c r="C14" s="143" t="s">
        <v>246</v>
      </c>
      <c r="D14" s="144" t="s">
        <v>123</v>
      </c>
      <c r="E14" s="144">
        <v>549</v>
      </c>
      <c r="F14" s="144" t="s">
        <v>251</v>
      </c>
      <c r="G14" s="145">
        <v>549</v>
      </c>
      <c r="H14" s="145">
        <v>416</v>
      </c>
      <c r="I14" s="145">
        <v>3</v>
      </c>
      <c r="J14" s="145">
        <v>10</v>
      </c>
      <c r="K14" s="145">
        <v>2</v>
      </c>
      <c r="L14" s="146">
        <v>0.7</v>
      </c>
      <c r="M14" s="145">
        <v>1</v>
      </c>
      <c r="N14" s="147">
        <v>0.223</v>
      </c>
      <c r="O14" s="145">
        <v>18</v>
      </c>
      <c r="P14" s="145" t="s">
        <v>189</v>
      </c>
      <c r="Q14" s="147">
        <v>7.4999999999999997E-2</v>
      </c>
      <c r="R14" s="145">
        <v>4</v>
      </c>
      <c r="S14" s="145">
        <v>6</v>
      </c>
      <c r="T14" s="146">
        <v>12.16</v>
      </c>
      <c r="U14" s="146">
        <v>1.4</v>
      </c>
      <c r="V14" s="146">
        <v>0.64</v>
      </c>
      <c r="W14" s="148">
        <v>5395</v>
      </c>
      <c r="X14" s="146">
        <v>9.8000000000000007</v>
      </c>
      <c r="Y14" s="146">
        <v>57.4</v>
      </c>
      <c r="Z14" s="147">
        <v>0.76</v>
      </c>
      <c r="AA14" s="147">
        <v>0.33700000000000002</v>
      </c>
      <c r="AB14" s="148">
        <v>20</v>
      </c>
      <c r="AC14" s="147" t="s">
        <v>123</v>
      </c>
      <c r="AD14" s="146" t="s">
        <v>123</v>
      </c>
      <c r="AE14" s="149">
        <v>0.09</v>
      </c>
      <c r="AF14" s="148" t="s">
        <v>190</v>
      </c>
      <c r="AG14" s="148">
        <v>128</v>
      </c>
      <c r="AH14" s="148">
        <v>8381</v>
      </c>
      <c r="AI14" s="148">
        <v>5</v>
      </c>
      <c r="AJ14" s="148">
        <v>33</v>
      </c>
      <c r="AK14" s="148">
        <v>2</v>
      </c>
    </row>
    <row r="15" spans="1:37">
      <c r="A15" s="143" t="s">
        <v>202</v>
      </c>
      <c r="B15" s="143" t="s">
        <v>241</v>
      </c>
      <c r="C15" s="143" t="s">
        <v>242</v>
      </c>
      <c r="D15" s="144">
        <v>2200</v>
      </c>
      <c r="E15" s="144">
        <v>216</v>
      </c>
      <c r="F15" s="144" t="s">
        <v>188</v>
      </c>
      <c r="G15" s="145">
        <v>380</v>
      </c>
      <c r="H15" s="145">
        <v>270</v>
      </c>
      <c r="I15" s="145">
        <v>6</v>
      </c>
      <c r="J15" s="145">
        <v>11.5</v>
      </c>
      <c r="K15" s="145">
        <v>1.4</v>
      </c>
      <c r="L15" s="146">
        <v>0.83333333333333304</v>
      </c>
      <c r="M15" s="145">
        <v>2</v>
      </c>
      <c r="N15" s="147">
        <v>0.16280487804877999</v>
      </c>
      <c r="O15" s="145">
        <v>11</v>
      </c>
      <c r="P15" s="145" t="s">
        <v>189</v>
      </c>
      <c r="Q15" s="147">
        <v>0.84082397003745302</v>
      </c>
      <c r="R15" s="145">
        <v>2</v>
      </c>
      <c r="S15" s="145">
        <v>5</v>
      </c>
      <c r="T15" s="146">
        <v>2.50593181818182</v>
      </c>
      <c r="U15" s="146">
        <v>1.59</v>
      </c>
      <c r="V15" s="146">
        <v>0.98230601885424196</v>
      </c>
      <c r="W15" s="148">
        <v>6773</v>
      </c>
      <c r="X15" s="146">
        <v>3.0786363636363601</v>
      </c>
      <c r="Y15" s="146">
        <v>1.29318181818182</v>
      </c>
      <c r="Z15" s="147">
        <v>0.122727272727273</v>
      </c>
      <c r="AA15" s="147">
        <v>0.407407407407407</v>
      </c>
      <c r="AB15" s="148">
        <v>3</v>
      </c>
      <c r="AC15" s="147" t="s">
        <v>123</v>
      </c>
      <c r="AD15" s="146">
        <v>11.944800000000001</v>
      </c>
      <c r="AE15" s="149">
        <v>7.5700000000000003E-2</v>
      </c>
      <c r="AF15" s="148" t="s">
        <v>190</v>
      </c>
      <c r="AG15" s="148">
        <v>72</v>
      </c>
      <c r="AH15" s="148">
        <v>6895</v>
      </c>
      <c r="AI15" s="148">
        <v>3</v>
      </c>
      <c r="AJ15" s="148">
        <v>5</v>
      </c>
      <c r="AK15" s="148"/>
    </row>
    <row r="16" spans="1:37">
      <c r="A16" s="143" t="s">
        <v>203</v>
      </c>
      <c r="B16" s="143" t="s">
        <v>241</v>
      </c>
      <c r="C16" s="143" t="s">
        <v>245</v>
      </c>
      <c r="D16" s="144">
        <v>2599</v>
      </c>
      <c r="E16" s="144">
        <v>206</v>
      </c>
      <c r="F16" s="144" t="s">
        <v>188</v>
      </c>
      <c r="G16" s="145">
        <v>362</v>
      </c>
      <c r="H16" s="145">
        <v>148</v>
      </c>
      <c r="I16" s="145">
        <v>15</v>
      </c>
      <c r="J16" s="145">
        <v>15.5</v>
      </c>
      <c r="K16" s="145">
        <v>4</v>
      </c>
      <c r="L16" s="146">
        <v>6.6666666666666693E-2</v>
      </c>
      <c r="M16" s="145">
        <v>3</v>
      </c>
      <c r="N16" s="147">
        <v>0.20170845963075201</v>
      </c>
      <c r="O16" s="145">
        <v>27</v>
      </c>
      <c r="P16" s="145" t="s">
        <v>196</v>
      </c>
      <c r="Q16" s="147" t="s">
        <v>123</v>
      </c>
      <c r="R16" s="145">
        <v>3</v>
      </c>
      <c r="S16" s="145">
        <v>3</v>
      </c>
      <c r="T16" s="146">
        <v>3.0781069642170098</v>
      </c>
      <c r="U16" s="146">
        <v>1.43</v>
      </c>
      <c r="V16" s="146">
        <v>0.644432490586337</v>
      </c>
      <c r="W16" s="148">
        <v>2396</v>
      </c>
      <c r="X16" s="146">
        <v>0.92189303578299298</v>
      </c>
      <c r="Y16" s="146" t="s">
        <v>123</v>
      </c>
      <c r="Z16" s="147">
        <v>5.6944978838014602E-2</v>
      </c>
      <c r="AA16" s="147">
        <v>0.337837837837838</v>
      </c>
      <c r="AB16" s="148">
        <v>4</v>
      </c>
      <c r="AC16" s="147">
        <v>0.17961165048543701</v>
      </c>
      <c r="AD16" s="146">
        <v>21</v>
      </c>
      <c r="AE16" s="149">
        <v>0.2</v>
      </c>
      <c r="AF16" s="148" t="s">
        <v>205</v>
      </c>
      <c r="AG16" s="148">
        <v>115</v>
      </c>
      <c r="AH16" s="148">
        <v>3718</v>
      </c>
      <c r="AI16" s="148">
        <v>3</v>
      </c>
      <c r="AJ16" s="148">
        <v>6</v>
      </c>
      <c r="AK16" s="148"/>
    </row>
    <row r="17" spans="1:37">
      <c r="A17" s="143" t="s">
        <v>55</v>
      </c>
      <c r="B17" s="143" t="s">
        <v>249</v>
      </c>
      <c r="C17" s="143" t="s">
        <v>242</v>
      </c>
      <c r="D17" s="144">
        <v>3218</v>
      </c>
      <c r="E17" s="144">
        <v>308</v>
      </c>
      <c r="F17" s="144" t="s">
        <v>188</v>
      </c>
      <c r="G17" s="145">
        <v>1537</v>
      </c>
      <c r="H17" s="145">
        <v>461</v>
      </c>
      <c r="I17" s="145">
        <v>2</v>
      </c>
      <c r="J17" s="145">
        <v>28</v>
      </c>
      <c r="K17" s="145">
        <v>5</v>
      </c>
      <c r="L17" s="146">
        <v>2</v>
      </c>
      <c r="M17" s="145">
        <v>2</v>
      </c>
      <c r="N17" s="147">
        <v>0.16696090794451399</v>
      </c>
      <c r="O17" s="145">
        <v>29</v>
      </c>
      <c r="P17" s="145" t="s">
        <v>189</v>
      </c>
      <c r="Q17" s="147">
        <v>0.31870967741935502</v>
      </c>
      <c r="R17" s="145">
        <v>1</v>
      </c>
      <c r="S17" s="145">
        <v>8</v>
      </c>
      <c r="T17" s="146">
        <v>3.25174021131137</v>
      </c>
      <c r="U17" s="146">
        <v>1.38</v>
      </c>
      <c r="V17" s="146">
        <v>1.92704834233971</v>
      </c>
      <c r="W17" s="148">
        <v>26389</v>
      </c>
      <c r="X17" s="146">
        <v>8.2004350528278405</v>
      </c>
      <c r="Y17" s="146">
        <v>1.9947172156619</v>
      </c>
      <c r="Z17" s="147">
        <v>0.14325668116842799</v>
      </c>
      <c r="AA17" s="147">
        <v>0.14750542299349201</v>
      </c>
      <c r="AB17" s="148">
        <v>70</v>
      </c>
      <c r="AC17" s="147">
        <v>0.32467532467532501</v>
      </c>
      <c r="AD17" s="146">
        <v>25.2</v>
      </c>
      <c r="AE17" s="149">
        <v>0.3</v>
      </c>
      <c r="AF17" s="148" t="s">
        <v>192</v>
      </c>
      <c r="AG17" s="148">
        <v>183</v>
      </c>
      <c r="AH17" s="148">
        <v>13694</v>
      </c>
      <c r="AI17" s="148">
        <v>4</v>
      </c>
      <c r="AJ17" s="148">
        <v>9</v>
      </c>
      <c r="AK17" s="148"/>
    </row>
    <row r="18" spans="1:37">
      <c r="A18" s="143" t="s">
        <v>56</v>
      </c>
      <c r="B18" s="143" t="s">
        <v>241</v>
      </c>
      <c r="C18" s="143" t="s">
        <v>246</v>
      </c>
      <c r="D18" s="144">
        <v>2311</v>
      </c>
      <c r="E18" s="144">
        <v>556</v>
      </c>
      <c r="F18" s="144" t="s">
        <v>188</v>
      </c>
      <c r="G18" s="145">
        <v>765</v>
      </c>
      <c r="H18" s="145">
        <v>231</v>
      </c>
      <c r="I18" s="145">
        <v>2</v>
      </c>
      <c r="J18" s="145">
        <v>10.5</v>
      </c>
      <c r="K18" s="145">
        <v>7</v>
      </c>
      <c r="L18" s="146">
        <v>0</v>
      </c>
      <c r="M18" s="145">
        <v>1</v>
      </c>
      <c r="N18" s="147">
        <v>0.112374779021803</v>
      </c>
      <c r="O18" s="145">
        <v>13</v>
      </c>
      <c r="P18" s="145" t="s">
        <v>189</v>
      </c>
      <c r="Q18" s="147">
        <v>8.7378640776699004E-2</v>
      </c>
      <c r="R18" s="145">
        <v>1</v>
      </c>
      <c r="S18" s="145">
        <v>6</v>
      </c>
      <c r="T18" s="146">
        <v>4.1358719169190801</v>
      </c>
      <c r="U18" s="146">
        <v>1.18</v>
      </c>
      <c r="V18" s="146">
        <v>0.49959390862944197</v>
      </c>
      <c r="W18" s="148">
        <v>4921</v>
      </c>
      <c r="X18" s="146">
        <v>2.1293812202509699</v>
      </c>
      <c r="Y18" s="146" t="s">
        <v>123</v>
      </c>
      <c r="Z18" s="147">
        <v>9.9956728688879296E-2</v>
      </c>
      <c r="AA18" s="147">
        <v>0.59307359307359298</v>
      </c>
      <c r="AB18" s="148">
        <v>53</v>
      </c>
      <c r="AC18" s="147">
        <v>4.4964028776978401E-2</v>
      </c>
      <c r="AD18" s="146">
        <v>35.700000000000003</v>
      </c>
      <c r="AE18" s="149">
        <v>0.4</v>
      </c>
      <c r="AF18" s="148" t="s">
        <v>194</v>
      </c>
      <c r="AG18" s="148">
        <v>150</v>
      </c>
      <c r="AH18" s="148">
        <v>9850</v>
      </c>
      <c r="AI18" s="148">
        <v>4</v>
      </c>
      <c r="AJ18" s="148">
        <v>11</v>
      </c>
      <c r="AK18" s="148"/>
    </row>
    <row r="19" spans="1:37">
      <c r="A19" s="143" t="s">
        <v>57</v>
      </c>
      <c r="B19" s="143" t="s">
        <v>241</v>
      </c>
      <c r="C19" s="143" t="s">
        <v>242</v>
      </c>
      <c r="D19" s="144">
        <v>1362</v>
      </c>
      <c r="E19" s="144">
        <v>60</v>
      </c>
      <c r="F19" s="144" t="s">
        <v>188</v>
      </c>
      <c r="G19" s="145">
        <v>410</v>
      </c>
      <c r="H19" s="145">
        <v>141</v>
      </c>
      <c r="I19" s="145">
        <v>1</v>
      </c>
      <c r="J19" s="145">
        <v>15</v>
      </c>
      <c r="K19" s="145">
        <v>5</v>
      </c>
      <c r="L19" s="146">
        <v>0</v>
      </c>
      <c r="M19" s="145">
        <v>1</v>
      </c>
      <c r="N19" s="147">
        <v>0.15040000000000001</v>
      </c>
      <c r="O19" s="145">
        <v>18</v>
      </c>
      <c r="P19" s="145" t="s">
        <v>189</v>
      </c>
      <c r="Q19" s="147">
        <v>0.39627659574468099</v>
      </c>
      <c r="R19" s="145">
        <v>1</v>
      </c>
      <c r="S19" s="145">
        <v>2</v>
      </c>
      <c r="T19" s="146">
        <v>3.67107195301028</v>
      </c>
      <c r="U19" s="146">
        <v>1.41</v>
      </c>
      <c r="V19" s="146">
        <v>0.68407960199005002</v>
      </c>
      <c r="W19" s="148">
        <v>4125</v>
      </c>
      <c r="X19" s="146">
        <v>3.0286343612334798</v>
      </c>
      <c r="Y19" s="146">
        <v>1.80543318649046</v>
      </c>
      <c r="Z19" s="147">
        <v>0.10352422907489001</v>
      </c>
      <c r="AA19" s="147">
        <v>0.63829787234042601</v>
      </c>
      <c r="AB19" s="148">
        <v>16</v>
      </c>
      <c r="AC19" s="147" t="s">
        <v>123</v>
      </c>
      <c r="AD19" s="146">
        <v>10.5</v>
      </c>
      <c r="AE19" s="149">
        <v>0.25</v>
      </c>
      <c r="AF19" s="148" t="s">
        <v>194</v>
      </c>
      <c r="AG19" s="148">
        <v>110</v>
      </c>
      <c r="AH19" s="148">
        <v>6030</v>
      </c>
      <c r="AI19" s="148">
        <v>2</v>
      </c>
      <c r="AJ19" s="148">
        <v>6</v>
      </c>
      <c r="AK19" s="148"/>
    </row>
    <row r="20" spans="1:37">
      <c r="A20" s="143" t="s">
        <v>58</v>
      </c>
      <c r="B20" s="143" t="s">
        <v>249</v>
      </c>
      <c r="C20" s="143" t="s">
        <v>243</v>
      </c>
      <c r="D20" s="144">
        <v>3084</v>
      </c>
      <c r="E20" s="144">
        <v>226</v>
      </c>
      <c r="F20" s="144" t="s">
        <v>188</v>
      </c>
      <c r="G20" s="145">
        <v>850</v>
      </c>
      <c r="H20" s="145">
        <v>508</v>
      </c>
      <c r="I20" s="145">
        <v>1</v>
      </c>
      <c r="J20" s="145">
        <v>16</v>
      </c>
      <c r="K20" s="145">
        <v>9</v>
      </c>
      <c r="L20" s="146">
        <v>2</v>
      </c>
      <c r="M20" s="145">
        <v>1</v>
      </c>
      <c r="N20" s="147">
        <v>0.20977693402942599</v>
      </c>
      <c r="O20" s="145">
        <v>20</v>
      </c>
      <c r="P20" s="145" t="s">
        <v>189</v>
      </c>
      <c r="Q20" s="147">
        <v>0.38914027149321301</v>
      </c>
      <c r="R20" s="145">
        <v>1</v>
      </c>
      <c r="S20" s="145">
        <v>6</v>
      </c>
      <c r="T20" s="146">
        <v>4.4003242542153096</v>
      </c>
      <c r="U20" s="146">
        <v>1.34</v>
      </c>
      <c r="V20" s="146">
        <v>2.1018630801455198</v>
      </c>
      <c r="W20" s="148">
        <v>19066</v>
      </c>
      <c r="X20" s="146">
        <v>6.1822308690012999</v>
      </c>
      <c r="Y20" s="146">
        <v>4.0869001297016903</v>
      </c>
      <c r="Z20" s="147">
        <v>0.16472114137483801</v>
      </c>
      <c r="AA20" s="147">
        <v>0.16141732283464599</v>
      </c>
      <c r="AB20" s="148">
        <v>30</v>
      </c>
      <c r="AC20" s="147">
        <v>1.07522123893805</v>
      </c>
      <c r="AD20" s="146">
        <v>30.24</v>
      </c>
      <c r="AE20" s="149">
        <v>0.49</v>
      </c>
      <c r="AF20" s="148" t="s">
        <v>190</v>
      </c>
      <c r="AG20" s="148">
        <v>146</v>
      </c>
      <c r="AH20" s="148">
        <v>9071</v>
      </c>
      <c r="AI20" s="148">
        <v>3</v>
      </c>
      <c r="AJ20" s="148">
        <v>9</v>
      </c>
      <c r="AK20" s="148"/>
    </row>
    <row r="21" spans="1:37">
      <c r="A21" s="143" t="s">
        <v>128</v>
      </c>
      <c r="B21" s="143" t="s">
        <v>244</v>
      </c>
      <c r="C21" s="143" t="s">
        <v>243</v>
      </c>
      <c r="D21" s="144">
        <v>18523</v>
      </c>
      <c r="E21" s="144">
        <v>0</v>
      </c>
      <c r="F21" s="144" t="s">
        <v>195</v>
      </c>
      <c r="G21" s="145" t="s">
        <v>123</v>
      </c>
      <c r="H21" s="145">
        <v>7196</v>
      </c>
      <c r="I21" s="145">
        <v>10</v>
      </c>
      <c r="J21" s="145">
        <v>62</v>
      </c>
      <c r="K21" s="145">
        <v>18</v>
      </c>
      <c r="L21" s="146">
        <v>1</v>
      </c>
      <c r="M21" s="145">
        <v>2</v>
      </c>
      <c r="N21" s="147">
        <v>0.38200000000000001</v>
      </c>
      <c r="O21" s="145">
        <v>39</v>
      </c>
      <c r="P21" s="145" t="s">
        <v>189</v>
      </c>
      <c r="Q21" s="147">
        <v>0.42299999999999999</v>
      </c>
      <c r="R21" s="145">
        <v>5</v>
      </c>
      <c r="S21" s="145">
        <v>15</v>
      </c>
      <c r="T21" s="146">
        <v>4.03</v>
      </c>
      <c r="U21" s="146">
        <v>1.0900000000000001</v>
      </c>
      <c r="V21" s="146">
        <v>2.6422379170000001</v>
      </c>
      <c r="W21" s="148">
        <v>220360</v>
      </c>
      <c r="X21" s="146">
        <v>11.9</v>
      </c>
      <c r="Y21" s="146">
        <v>3.1</v>
      </c>
      <c r="Z21" s="147">
        <v>0.28999999999999998</v>
      </c>
      <c r="AA21" s="147">
        <v>0.16400000000000001</v>
      </c>
      <c r="AB21" s="148">
        <v>10</v>
      </c>
      <c r="AC21" s="147" t="s">
        <v>123</v>
      </c>
      <c r="AD21" s="146">
        <v>352.8</v>
      </c>
      <c r="AE21" s="149">
        <v>1</v>
      </c>
      <c r="AF21" s="148" t="s">
        <v>194</v>
      </c>
      <c r="AG21" s="148">
        <v>995</v>
      </c>
      <c r="AH21" s="148">
        <v>83399</v>
      </c>
      <c r="AI21" s="148">
        <v>6</v>
      </c>
      <c r="AJ21" s="148">
        <v>30</v>
      </c>
      <c r="AK21" s="148"/>
    </row>
    <row r="22" spans="1:37">
      <c r="A22" s="143" t="s">
        <v>207</v>
      </c>
      <c r="B22" s="143" t="s">
        <v>250</v>
      </c>
      <c r="C22" s="143" t="s">
        <v>243</v>
      </c>
      <c r="D22" s="144" t="s">
        <v>123</v>
      </c>
      <c r="E22" s="144">
        <v>756</v>
      </c>
      <c r="F22" s="144" t="s">
        <v>251</v>
      </c>
      <c r="G22" s="145">
        <v>756</v>
      </c>
      <c r="H22" s="145">
        <v>428</v>
      </c>
      <c r="I22" s="145">
        <v>2</v>
      </c>
      <c r="J22" s="145">
        <v>270</v>
      </c>
      <c r="K22" s="145">
        <v>7</v>
      </c>
      <c r="L22" s="146">
        <v>0</v>
      </c>
      <c r="M22" s="145">
        <v>1</v>
      </c>
      <c r="N22" s="147">
        <v>0.16111111111111101</v>
      </c>
      <c r="O22" s="145">
        <v>11</v>
      </c>
      <c r="P22" s="145" t="s">
        <v>191</v>
      </c>
      <c r="Q22" s="147">
        <v>2.4793388429752101E-2</v>
      </c>
      <c r="R22" s="145">
        <v>3</v>
      </c>
      <c r="S22" s="145">
        <v>10</v>
      </c>
      <c r="T22" s="146">
        <v>11.707671957672</v>
      </c>
      <c r="U22" s="146">
        <v>1.49</v>
      </c>
      <c r="V22" s="146">
        <v>0.46026726512292199</v>
      </c>
      <c r="W22" s="148">
        <v>4512</v>
      </c>
      <c r="X22" s="146">
        <v>5.9682539682539701</v>
      </c>
      <c r="Y22" s="146">
        <v>15.8730158730159</v>
      </c>
      <c r="Z22" s="147">
        <v>0.56613756613756605</v>
      </c>
      <c r="AA22" s="147">
        <v>0.66355140186915895</v>
      </c>
      <c r="AB22" s="148">
        <v>25</v>
      </c>
      <c r="AC22" s="147" t="s">
        <v>123</v>
      </c>
      <c r="AD22" s="146" t="s">
        <v>123</v>
      </c>
      <c r="AE22" s="149">
        <v>0.4</v>
      </c>
      <c r="AF22" s="148" t="s">
        <v>190</v>
      </c>
      <c r="AG22" s="148">
        <v>225</v>
      </c>
      <c r="AH22" s="148">
        <v>9803</v>
      </c>
      <c r="AI22" s="148">
        <v>5</v>
      </c>
      <c r="AJ22" s="148">
        <v>5.75</v>
      </c>
      <c r="AK22" s="148">
        <v>11.5</v>
      </c>
    </row>
    <row r="23" spans="1:37">
      <c r="A23" s="143" t="s">
        <v>208</v>
      </c>
      <c r="B23" s="143" t="s">
        <v>241</v>
      </c>
      <c r="C23" s="143" t="s">
        <v>243</v>
      </c>
      <c r="D23" s="144">
        <v>2346</v>
      </c>
      <c r="E23" s="144">
        <v>288</v>
      </c>
      <c r="F23" s="144" t="s">
        <v>188</v>
      </c>
      <c r="G23" s="145">
        <v>871</v>
      </c>
      <c r="H23" s="145">
        <v>422</v>
      </c>
      <c r="I23" s="145">
        <v>6</v>
      </c>
      <c r="J23" s="145">
        <v>18</v>
      </c>
      <c r="K23" s="145">
        <v>7</v>
      </c>
      <c r="L23" s="146">
        <v>0.16666666666666699</v>
      </c>
      <c r="M23" s="145">
        <v>1</v>
      </c>
      <c r="N23" s="147">
        <v>0.24801901743264701</v>
      </c>
      <c r="O23" s="145">
        <v>13</v>
      </c>
      <c r="P23" s="145" t="s">
        <v>189</v>
      </c>
      <c r="Q23" s="147">
        <v>0.272630457933972</v>
      </c>
      <c r="R23" s="145">
        <v>0</v>
      </c>
      <c r="S23" s="145">
        <v>10</v>
      </c>
      <c r="T23" s="146">
        <v>3.4100596760443298</v>
      </c>
      <c r="U23" s="146">
        <v>1.8</v>
      </c>
      <c r="V23" s="146">
        <v>1.8654589371980701</v>
      </c>
      <c r="W23" s="148">
        <v>15446</v>
      </c>
      <c r="X23" s="146">
        <v>6.5839727195225901</v>
      </c>
      <c r="Y23" s="146">
        <v>2.13128729752771</v>
      </c>
      <c r="Z23" s="147">
        <v>0.17988064791133801</v>
      </c>
      <c r="AA23" s="147">
        <v>0.14691943127962101</v>
      </c>
      <c r="AB23" s="148">
        <v>48</v>
      </c>
      <c r="AC23" s="147" t="s">
        <v>123</v>
      </c>
      <c r="AD23" s="146">
        <v>33.6</v>
      </c>
      <c r="AE23" s="149">
        <v>0.4</v>
      </c>
      <c r="AF23" s="148" t="s">
        <v>194</v>
      </c>
      <c r="AG23" s="148">
        <v>130</v>
      </c>
      <c r="AH23" s="148">
        <v>8280</v>
      </c>
      <c r="AI23" s="148">
        <v>4</v>
      </c>
      <c r="AJ23" s="148">
        <v>9</v>
      </c>
      <c r="AK23" s="148"/>
    </row>
    <row r="24" spans="1:37">
      <c r="A24" s="143" t="s">
        <v>61</v>
      </c>
      <c r="B24" s="143" t="s">
        <v>241</v>
      </c>
      <c r="C24" s="143" t="s">
        <v>247</v>
      </c>
      <c r="D24" s="144">
        <v>1787</v>
      </c>
      <c r="E24" s="144">
        <v>142</v>
      </c>
      <c r="F24" s="144" t="s">
        <v>188</v>
      </c>
      <c r="G24" s="145">
        <v>160</v>
      </c>
      <c r="H24" s="145">
        <v>160</v>
      </c>
      <c r="I24" s="145">
        <v>2</v>
      </c>
      <c r="J24" s="145">
        <v>6</v>
      </c>
      <c r="K24" s="145">
        <v>1.8</v>
      </c>
      <c r="L24" s="146">
        <v>0.5</v>
      </c>
      <c r="M24" s="145">
        <v>1</v>
      </c>
      <c r="N24" s="147">
        <v>0.25800000000000001</v>
      </c>
      <c r="O24" s="145">
        <v>9</v>
      </c>
      <c r="P24" s="145" t="s">
        <v>189</v>
      </c>
      <c r="Q24" s="147">
        <v>0.52600000000000002</v>
      </c>
      <c r="R24" s="145">
        <v>4</v>
      </c>
      <c r="S24" s="145">
        <v>4</v>
      </c>
      <c r="T24" s="146">
        <v>0</v>
      </c>
      <c r="U24" s="146">
        <v>1.3</v>
      </c>
      <c r="V24" s="146">
        <v>1.0577004670000001</v>
      </c>
      <c r="W24" s="148">
        <v>4986</v>
      </c>
      <c r="X24" s="146">
        <v>2.79</v>
      </c>
      <c r="Y24" s="146">
        <v>1.8</v>
      </c>
      <c r="Z24" s="147">
        <v>0.09</v>
      </c>
      <c r="AA24" s="147">
        <v>0.16900000000000001</v>
      </c>
      <c r="AB24" s="148">
        <v>3</v>
      </c>
      <c r="AC24" s="147">
        <v>0.14000000000000001</v>
      </c>
      <c r="AD24" s="146">
        <v>8.4</v>
      </c>
      <c r="AE24" s="149">
        <v>0.1</v>
      </c>
      <c r="AF24" s="148" t="s">
        <v>192</v>
      </c>
      <c r="AG24" s="148">
        <v>72</v>
      </c>
      <c r="AH24" s="148">
        <v>4714</v>
      </c>
      <c r="AI24" s="148">
        <v>3</v>
      </c>
      <c r="AJ24" s="148">
        <v>6</v>
      </c>
      <c r="AK24" s="148"/>
    </row>
    <row r="25" spans="1:37">
      <c r="A25" s="143" t="s">
        <v>62</v>
      </c>
      <c r="B25" s="143" t="s">
        <v>241</v>
      </c>
      <c r="C25" s="143" t="s">
        <v>247</v>
      </c>
      <c r="D25" s="144">
        <v>17512</v>
      </c>
      <c r="E25" s="144">
        <v>1893</v>
      </c>
      <c r="F25" s="144" t="s">
        <v>195</v>
      </c>
      <c r="G25" s="145" t="s">
        <v>123</v>
      </c>
      <c r="H25" s="145">
        <v>2646</v>
      </c>
      <c r="I25" s="145">
        <v>9</v>
      </c>
      <c r="J25" s="145">
        <v>39</v>
      </c>
      <c r="K25" s="145">
        <v>14</v>
      </c>
      <c r="L25" s="146">
        <v>3.5555555555555598</v>
      </c>
      <c r="M25" s="145">
        <v>4</v>
      </c>
      <c r="N25" s="147">
        <v>0.16788375282648199</v>
      </c>
      <c r="O25" s="145">
        <v>102</v>
      </c>
      <c r="P25" s="145" t="s">
        <v>189</v>
      </c>
      <c r="Q25" s="147">
        <v>0.66372267608743596</v>
      </c>
      <c r="R25" s="145">
        <v>10</v>
      </c>
      <c r="S25" s="145">
        <v>9</v>
      </c>
      <c r="T25" s="146">
        <v>0</v>
      </c>
      <c r="U25" s="146" t="s">
        <v>123</v>
      </c>
      <c r="V25" s="146">
        <v>2.2383884628591</v>
      </c>
      <c r="W25" s="148">
        <v>97784</v>
      </c>
      <c r="X25" s="146">
        <v>5.5838282320694397</v>
      </c>
      <c r="Y25" s="146">
        <v>2.1966080402010002</v>
      </c>
      <c r="Z25" s="147">
        <v>0.15109639104614001</v>
      </c>
      <c r="AA25" s="147">
        <v>0.11526832955404399</v>
      </c>
      <c r="AB25" s="148">
        <v>54</v>
      </c>
      <c r="AC25" s="147">
        <v>0.450079239302694</v>
      </c>
      <c r="AD25" s="146">
        <v>205.8</v>
      </c>
      <c r="AE25" s="149">
        <v>0.8</v>
      </c>
      <c r="AF25" s="148" t="s">
        <v>194</v>
      </c>
      <c r="AG25" s="148">
        <v>1086</v>
      </c>
      <c r="AH25" s="148">
        <v>43685</v>
      </c>
      <c r="AI25" s="148">
        <v>6</v>
      </c>
      <c r="AJ25" s="148">
        <v>25</v>
      </c>
      <c r="AK25" s="148"/>
    </row>
    <row r="26" spans="1:37">
      <c r="A26" s="143" t="s">
        <v>63</v>
      </c>
      <c r="B26" s="143" t="s">
        <v>241</v>
      </c>
      <c r="C26" s="143" t="s">
        <v>245</v>
      </c>
      <c r="D26" s="144">
        <v>686</v>
      </c>
      <c r="E26" s="144">
        <v>126</v>
      </c>
      <c r="F26" s="144" t="s">
        <v>209</v>
      </c>
      <c r="G26" s="145">
        <v>444</v>
      </c>
      <c r="H26" s="145">
        <v>170</v>
      </c>
      <c r="I26" s="145">
        <v>2</v>
      </c>
      <c r="J26" s="145">
        <v>9.5</v>
      </c>
      <c r="K26" s="145">
        <v>2</v>
      </c>
      <c r="L26" s="146">
        <v>1</v>
      </c>
      <c r="M26" s="145">
        <v>1</v>
      </c>
      <c r="N26" s="147">
        <v>0.15279999999999999</v>
      </c>
      <c r="O26" s="145">
        <v>11</v>
      </c>
      <c r="P26" s="145" t="s">
        <v>196</v>
      </c>
      <c r="Q26" s="147">
        <v>0.46335078534031399</v>
      </c>
      <c r="R26" s="145">
        <v>3</v>
      </c>
      <c r="S26" s="145">
        <v>6</v>
      </c>
      <c r="T26" s="146">
        <v>11.515597667638501</v>
      </c>
      <c r="U26" s="146">
        <v>1.1399999999999999</v>
      </c>
      <c r="V26" s="146">
        <v>0.92247215549246597</v>
      </c>
      <c r="W26" s="148">
        <v>4224</v>
      </c>
      <c r="X26" s="146">
        <v>6.1574344023323597</v>
      </c>
      <c r="Y26" s="146">
        <v>6.5860058309037903</v>
      </c>
      <c r="Z26" s="147">
        <v>0.24781341107871699</v>
      </c>
      <c r="AA26" s="147">
        <v>0.22941176470588201</v>
      </c>
      <c r="AB26" s="148">
        <v>2</v>
      </c>
      <c r="AC26" s="147">
        <v>0.17460317460317501</v>
      </c>
      <c r="AD26" s="146">
        <v>10.08</v>
      </c>
      <c r="AE26" s="149">
        <v>0.11</v>
      </c>
      <c r="AF26" s="148" t="s">
        <v>205</v>
      </c>
      <c r="AG26" s="148">
        <v>112</v>
      </c>
      <c r="AH26" s="148">
        <v>4579</v>
      </c>
      <c r="AI26" s="148">
        <v>3</v>
      </c>
      <c r="AJ26" s="148">
        <v>7</v>
      </c>
      <c r="AK26" s="148"/>
    </row>
    <row r="27" spans="1:37">
      <c r="A27" s="143" t="s">
        <v>210</v>
      </c>
      <c r="B27" s="143" t="s">
        <v>241</v>
      </c>
      <c r="C27" s="143" t="s">
        <v>245</v>
      </c>
      <c r="D27" s="144">
        <v>1869</v>
      </c>
      <c r="E27" s="144">
        <v>0</v>
      </c>
      <c r="F27" s="144" t="s">
        <v>188</v>
      </c>
      <c r="G27" s="145">
        <v>1685</v>
      </c>
      <c r="H27" s="145">
        <v>681</v>
      </c>
      <c r="I27" s="145">
        <v>5</v>
      </c>
      <c r="J27" s="145">
        <v>26.5</v>
      </c>
      <c r="K27" s="145">
        <v>5.4</v>
      </c>
      <c r="L27" s="146">
        <v>3.2</v>
      </c>
      <c r="M27" s="145">
        <v>4</v>
      </c>
      <c r="N27" s="147">
        <v>0.22639999999999999</v>
      </c>
      <c r="O27" s="145">
        <v>24</v>
      </c>
      <c r="P27" s="145" t="s">
        <v>196</v>
      </c>
      <c r="Q27" s="147" t="s">
        <v>123</v>
      </c>
      <c r="R27" s="145">
        <v>2</v>
      </c>
      <c r="S27" s="145">
        <v>6</v>
      </c>
      <c r="T27" s="146">
        <v>5.2675227394328497</v>
      </c>
      <c r="U27" s="146">
        <v>1</v>
      </c>
      <c r="V27" s="146">
        <v>1.01316839584996</v>
      </c>
      <c r="W27" s="148">
        <v>7617</v>
      </c>
      <c r="X27" s="146">
        <v>4.0754414125200604</v>
      </c>
      <c r="Y27" s="146">
        <v>2.3274478330658099</v>
      </c>
      <c r="Z27" s="147">
        <v>0.36436597110754398</v>
      </c>
      <c r="AA27" s="147">
        <v>8.9574155653450796E-2</v>
      </c>
      <c r="AB27" s="148">
        <v>13</v>
      </c>
      <c r="AC27" s="147" t="s">
        <v>123</v>
      </c>
      <c r="AD27" s="146">
        <v>25.2</v>
      </c>
      <c r="AE27" s="149">
        <v>0.3</v>
      </c>
      <c r="AF27" s="148" t="s">
        <v>205</v>
      </c>
      <c r="AG27" s="148">
        <v>112</v>
      </c>
      <c r="AH27" s="148">
        <v>7518</v>
      </c>
      <c r="AI27" s="148">
        <v>3</v>
      </c>
      <c r="AJ27" s="148">
        <v>6</v>
      </c>
      <c r="AK27" s="148"/>
    </row>
    <row r="28" spans="1:37">
      <c r="A28" s="143" t="s">
        <v>67</v>
      </c>
      <c r="B28" s="143" t="s">
        <v>241</v>
      </c>
      <c r="C28" s="143" t="s">
        <v>245</v>
      </c>
      <c r="D28" s="144">
        <v>10000</v>
      </c>
      <c r="E28" s="144">
        <v>0</v>
      </c>
      <c r="F28" s="144" t="s">
        <v>193</v>
      </c>
      <c r="G28" s="145" t="s">
        <v>123</v>
      </c>
      <c r="H28" s="145">
        <v>1454</v>
      </c>
      <c r="I28" s="145">
        <v>3</v>
      </c>
      <c r="J28" s="145">
        <v>11</v>
      </c>
      <c r="K28" s="145">
        <v>6</v>
      </c>
      <c r="L28" s="146">
        <v>1</v>
      </c>
      <c r="M28" s="145">
        <v>1</v>
      </c>
      <c r="N28" s="147">
        <v>0.12896666666666701</v>
      </c>
      <c r="O28" s="145">
        <v>13</v>
      </c>
      <c r="P28" s="145" t="s">
        <v>196</v>
      </c>
      <c r="Q28" s="147" t="s">
        <v>123</v>
      </c>
      <c r="R28" s="145">
        <v>3</v>
      </c>
      <c r="S28" s="145">
        <v>5</v>
      </c>
      <c r="T28" s="146">
        <v>2.5</v>
      </c>
      <c r="U28" s="146">
        <v>1.28</v>
      </c>
      <c r="V28" s="146">
        <v>1.7806039614676901</v>
      </c>
      <c r="W28" s="148">
        <v>32902</v>
      </c>
      <c r="X28" s="146">
        <v>3.2902</v>
      </c>
      <c r="Y28" s="146">
        <v>1.7911999999999999</v>
      </c>
      <c r="Z28" s="147">
        <v>0.1454</v>
      </c>
      <c r="AA28" s="147">
        <v>0.107290233837689</v>
      </c>
      <c r="AB28" s="148">
        <v>33</v>
      </c>
      <c r="AC28" s="147" t="s">
        <v>123</v>
      </c>
      <c r="AD28" s="146">
        <v>44.52</v>
      </c>
      <c r="AE28" s="149">
        <v>0.34</v>
      </c>
      <c r="AF28" s="148" t="s">
        <v>197</v>
      </c>
      <c r="AG28" s="148">
        <v>295</v>
      </c>
      <c r="AH28" s="148">
        <v>18478</v>
      </c>
      <c r="AI28" s="148">
        <v>6</v>
      </c>
      <c r="AJ28" s="148">
        <v>16</v>
      </c>
      <c r="AK28" s="148"/>
    </row>
    <row r="29" spans="1:37">
      <c r="A29" s="143" t="s">
        <v>71</v>
      </c>
      <c r="B29" s="143" t="s">
        <v>241</v>
      </c>
      <c r="C29" s="143" t="s">
        <v>242</v>
      </c>
      <c r="D29" s="144">
        <v>6511</v>
      </c>
      <c r="E29" s="144">
        <v>633</v>
      </c>
      <c r="F29" s="144" t="s">
        <v>193</v>
      </c>
      <c r="G29" s="145">
        <v>1663</v>
      </c>
      <c r="H29" s="145">
        <v>808</v>
      </c>
      <c r="I29" s="145">
        <v>2</v>
      </c>
      <c r="J29" s="145">
        <v>11</v>
      </c>
      <c r="K29" s="145">
        <v>9</v>
      </c>
      <c r="L29" s="146">
        <v>2.5</v>
      </c>
      <c r="M29" s="145">
        <v>1</v>
      </c>
      <c r="N29" s="147">
        <v>0.31945018602728398</v>
      </c>
      <c r="O29" s="145">
        <v>19</v>
      </c>
      <c r="P29" s="145" t="s">
        <v>189</v>
      </c>
      <c r="Q29" s="147">
        <v>0.49110320284697501</v>
      </c>
      <c r="R29" s="145">
        <v>1</v>
      </c>
      <c r="S29" s="145">
        <v>10</v>
      </c>
      <c r="T29" s="146">
        <v>4.6075871601904499</v>
      </c>
      <c r="U29" s="146">
        <v>1.0900000000000001</v>
      </c>
      <c r="V29" s="146">
        <v>1.7033116331729401</v>
      </c>
      <c r="W29" s="148">
        <v>30089</v>
      </c>
      <c r="X29" s="146">
        <v>4.6212563354323501</v>
      </c>
      <c r="Y29" s="146">
        <v>2.7668560896943601</v>
      </c>
      <c r="Z29" s="147">
        <v>0.124097680847796</v>
      </c>
      <c r="AA29" s="147">
        <v>0.31806930693069302</v>
      </c>
      <c r="AB29" s="148">
        <v>32</v>
      </c>
      <c r="AC29" s="147" t="s">
        <v>123</v>
      </c>
      <c r="AD29" s="146">
        <v>67.2</v>
      </c>
      <c r="AE29" s="149">
        <v>0.5</v>
      </c>
      <c r="AF29" s="148" t="s">
        <v>194</v>
      </c>
      <c r="AG29" s="148">
        <v>550</v>
      </c>
      <c r="AH29" s="148">
        <v>17665</v>
      </c>
      <c r="AI29" s="148">
        <v>5</v>
      </c>
      <c r="AJ29" s="148">
        <v>23.3</v>
      </c>
      <c r="AK29" s="148"/>
    </row>
    <row r="30" spans="1:37">
      <c r="A30" s="143" t="s">
        <v>106</v>
      </c>
      <c r="B30" s="143" t="s">
        <v>241</v>
      </c>
      <c r="C30" s="143" t="s">
        <v>243</v>
      </c>
      <c r="D30" s="144">
        <v>3240</v>
      </c>
      <c r="E30" s="144">
        <v>293</v>
      </c>
      <c r="F30" s="144" t="s">
        <v>188</v>
      </c>
      <c r="G30" s="145">
        <v>1475</v>
      </c>
      <c r="H30" s="145">
        <v>770</v>
      </c>
      <c r="I30" s="145">
        <v>2</v>
      </c>
      <c r="J30" s="145">
        <v>72</v>
      </c>
      <c r="K30" s="145">
        <v>14</v>
      </c>
      <c r="L30" s="146">
        <v>4.5</v>
      </c>
      <c r="M30" s="145">
        <v>1</v>
      </c>
      <c r="N30" s="147">
        <v>0.17399999999999999</v>
      </c>
      <c r="O30" s="145">
        <v>58</v>
      </c>
      <c r="P30" s="145" t="s">
        <v>189</v>
      </c>
      <c r="Q30" s="147">
        <v>0.186</v>
      </c>
      <c r="R30" s="145">
        <v>12</v>
      </c>
      <c r="S30" s="145">
        <v>8</v>
      </c>
      <c r="T30" s="146">
        <v>4.0999999999999996</v>
      </c>
      <c r="U30" s="146">
        <v>1.1100000000000001</v>
      </c>
      <c r="V30" s="146">
        <v>2.4944598340000002</v>
      </c>
      <c r="W30" s="148">
        <v>30617</v>
      </c>
      <c r="X30" s="146">
        <v>9.4499999999999993</v>
      </c>
      <c r="Y30" s="146">
        <v>6</v>
      </c>
      <c r="Z30" s="147">
        <v>0.24</v>
      </c>
      <c r="AA30" s="147">
        <v>0.109</v>
      </c>
      <c r="AB30" s="148">
        <v>105</v>
      </c>
      <c r="AC30" s="147">
        <v>1.82</v>
      </c>
      <c r="AD30" s="146">
        <v>58.8</v>
      </c>
      <c r="AE30" s="149">
        <v>0.8</v>
      </c>
      <c r="AF30" s="148" t="s">
        <v>192</v>
      </c>
      <c r="AG30" s="148">
        <v>86</v>
      </c>
      <c r="AH30" s="148">
        <v>12274</v>
      </c>
      <c r="AI30" s="148">
        <v>4</v>
      </c>
      <c r="AJ30" s="148">
        <v>8.5</v>
      </c>
      <c r="AK30" s="148"/>
    </row>
    <row r="31" spans="1:37">
      <c r="A31" s="143" t="s">
        <v>74</v>
      </c>
      <c r="B31" s="143" t="s">
        <v>241</v>
      </c>
      <c r="C31" s="143" t="s">
        <v>247</v>
      </c>
      <c r="D31" s="144">
        <v>3477</v>
      </c>
      <c r="E31" s="144">
        <v>272</v>
      </c>
      <c r="F31" s="144" t="s">
        <v>188</v>
      </c>
      <c r="G31" s="145">
        <v>1231</v>
      </c>
      <c r="H31" s="145">
        <v>388</v>
      </c>
      <c r="I31" s="145">
        <v>1</v>
      </c>
      <c r="J31" s="145">
        <v>26</v>
      </c>
      <c r="K31" s="145">
        <v>5</v>
      </c>
      <c r="L31" s="146">
        <v>4</v>
      </c>
      <c r="M31" s="145">
        <v>2</v>
      </c>
      <c r="N31" s="147">
        <v>4.5275997519123402E-2</v>
      </c>
      <c r="O31" s="145">
        <v>37</v>
      </c>
      <c r="P31" s="145" t="s">
        <v>189</v>
      </c>
      <c r="Q31" s="147" t="s">
        <v>123</v>
      </c>
      <c r="R31" s="145">
        <v>6</v>
      </c>
      <c r="S31" s="145">
        <v>11</v>
      </c>
      <c r="T31" s="146">
        <v>1.18067299396031</v>
      </c>
      <c r="U31" s="146" t="s">
        <v>123</v>
      </c>
      <c r="V31" s="146">
        <v>1.2061468259294099</v>
      </c>
      <c r="W31" s="148">
        <v>8987</v>
      </c>
      <c r="X31" s="146">
        <v>2.5846994535519099</v>
      </c>
      <c r="Y31" s="146">
        <v>1.4570031636468199</v>
      </c>
      <c r="Z31" s="147">
        <v>0.11159045153868299</v>
      </c>
      <c r="AA31" s="147" t="s">
        <v>123</v>
      </c>
      <c r="AB31" s="148">
        <v>56</v>
      </c>
      <c r="AC31" s="147" t="s">
        <v>123</v>
      </c>
      <c r="AD31" s="146">
        <v>18.899999999999999</v>
      </c>
      <c r="AE31" s="149">
        <v>0.25</v>
      </c>
      <c r="AF31" s="148" t="s">
        <v>190</v>
      </c>
      <c r="AG31" s="148">
        <v>140</v>
      </c>
      <c r="AH31" s="148">
        <v>7451</v>
      </c>
      <c r="AI31" s="148">
        <v>4</v>
      </c>
      <c r="AJ31" s="148">
        <v>11</v>
      </c>
      <c r="AK31" s="148"/>
    </row>
    <row r="32" spans="1:37">
      <c r="A32" s="143" t="s">
        <v>75</v>
      </c>
      <c r="B32" s="143" t="s">
        <v>241</v>
      </c>
      <c r="C32" s="143" t="s">
        <v>243</v>
      </c>
      <c r="D32" s="144">
        <v>3017</v>
      </c>
      <c r="E32" s="144">
        <v>219</v>
      </c>
      <c r="F32" s="144" t="s">
        <v>188</v>
      </c>
      <c r="G32" s="145">
        <v>1127</v>
      </c>
      <c r="H32" s="145">
        <v>446</v>
      </c>
      <c r="I32" s="145">
        <v>5</v>
      </c>
      <c r="J32" s="145">
        <v>19</v>
      </c>
      <c r="K32" s="145">
        <v>6.12</v>
      </c>
      <c r="L32" s="146">
        <v>1.2</v>
      </c>
      <c r="M32" s="145">
        <v>1</v>
      </c>
      <c r="N32" s="147">
        <v>0.19155064810369701</v>
      </c>
      <c r="O32" s="145">
        <v>32</v>
      </c>
      <c r="P32" s="145" t="s">
        <v>189</v>
      </c>
      <c r="Q32" s="147">
        <v>0.35614702154626099</v>
      </c>
      <c r="R32" s="145">
        <v>5</v>
      </c>
      <c r="S32" s="145">
        <v>8</v>
      </c>
      <c r="T32" s="146">
        <v>4.8609573428850501</v>
      </c>
      <c r="U32" s="146">
        <v>1.38</v>
      </c>
      <c r="V32" s="146">
        <v>1.79652082235108</v>
      </c>
      <c r="W32" s="148">
        <v>17040</v>
      </c>
      <c r="X32" s="146">
        <v>5.54868121133181</v>
      </c>
      <c r="Y32" s="146">
        <v>1.7391729078476099</v>
      </c>
      <c r="Z32" s="147">
        <v>0.145229566916314</v>
      </c>
      <c r="AA32" s="147">
        <v>0.21524663677129999</v>
      </c>
      <c r="AB32" s="148">
        <v>35</v>
      </c>
      <c r="AC32" s="147">
        <v>4.8310502283104997</v>
      </c>
      <c r="AD32" s="146">
        <v>23.52</v>
      </c>
      <c r="AE32" s="149">
        <v>0.34</v>
      </c>
      <c r="AF32" s="148" t="s">
        <v>190</v>
      </c>
      <c r="AG32" s="148">
        <v>146</v>
      </c>
      <c r="AH32" s="148">
        <v>9485</v>
      </c>
      <c r="AI32" s="148">
        <v>4</v>
      </c>
      <c r="AJ32" s="148">
        <v>9.5</v>
      </c>
      <c r="AK32" s="148"/>
    </row>
    <row r="33" spans="1:37">
      <c r="A33" s="143" t="s">
        <v>76</v>
      </c>
      <c r="B33" s="143" t="s">
        <v>241</v>
      </c>
      <c r="C33" s="143" t="s">
        <v>245</v>
      </c>
      <c r="D33" s="144">
        <v>3424</v>
      </c>
      <c r="E33" s="144">
        <v>389</v>
      </c>
      <c r="F33" s="144" t="s">
        <v>188</v>
      </c>
      <c r="G33" s="145">
        <v>910</v>
      </c>
      <c r="H33" s="145">
        <v>547</v>
      </c>
      <c r="I33" s="145">
        <v>2</v>
      </c>
      <c r="J33" s="145">
        <v>21</v>
      </c>
      <c r="K33" s="145">
        <v>5</v>
      </c>
      <c r="L33" s="146">
        <v>1</v>
      </c>
      <c r="M33" s="145">
        <v>2</v>
      </c>
      <c r="N33" s="147">
        <v>0.22700000000000001</v>
      </c>
      <c r="O33" s="145">
        <v>30</v>
      </c>
      <c r="P33" s="145" t="s">
        <v>204</v>
      </c>
      <c r="Q33" s="147">
        <v>0.64</v>
      </c>
      <c r="R33" s="145">
        <v>5</v>
      </c>
      <c r="S33" s="145">
        <v>6</v>
      </c>
      <c r="T33" s="146">
        <v>2.48</v>
      </c>
      <c r="U33" s="146">
        <v>2</v>
      </c>
      <c r="V33" s="146">
        <v>1.2886107630000001</v>
      </c>
      <c r="W33" s="148">
        <v>10296</v>
      </c>
      <c r="X33" s="146">
        <v>3.01</v>
      </c>
      <c r="Y33" s="146">
        <v>2</v>
      </c>
      <c r="Z33" s="147">
        <v>0.16</v>
      </c>
      <c r="AA33" s="147">
        <v>0.13200000000000001</v>
      </c>
      <c r="AB33" s="148">
        <v>7</v>
      </c>
      <c r="AC33" s="147">
        <v>0.59</v>
      </c>
      <c r="AD33" s="146">
        <v>14.7</v>
      </c>
      <c r="AE33" s="149">
        <v>0.3</v>
      </c>
      <c r="AF33" s="148" t="s">
        <v>205</v>
      </c>
      <c r="AG33" s="148">
        <v>64</v>
      </c>
      <c r="AH33" s="148">
        <v>7990</v>
      </c>
      <c r="AI33" s="148">
        <v>2</v>
      </c>
      <c r="AJ33" s="148">
        <v>14</v>
      </c>
      <c r="AK33" s="148"/>
    </row>
    <row r="34" spans="1:37">
      <c r="A34" s="143" t="s">
        <v>77</v>
      </c>
      <c r="B34" s="143" t="s">
        <v>241</v>
      </c>
      <c r="C34" s="143" t="s">
        <v>243</v>
      </c>
      <c r="D34" s="144">
        <v>2513</v>
      </c>
      <c r="E34" s="144">
        <v>268</v>
      </c>
      <c r="F34" s="144" t="s">
        <v>188</v>
      </c>
      <c r="G34" s="145">
        <v>1628</v>
      </c>
      <c r="H34" s="145">
        <v>333</v>
      </c>
      <c r="I34" s="145">
        <v>1</v>
      </c>
      <c r="J34" s="145">
        <v>13</v>
      </c>
      <c r="K34" s="145">
        <v>7.2</v>
      </c>
      <c r="L34" s="146">
        <v>1</v>
      </c>
      <c r="M34" s="145">
        <v>3</v>
      </c>
      <c r="N34" s="147">
        <v>0.104671684401765</v>
      </c>
      <c r="O34" s="145">
        <v>12</v>
      </c>
      <c r="P34" s="145" t="s">
        <v>189</v>
      </c>
      <c r="Q34" s="147">
        <v>0.50623441396508695</v>
      </c>
      <c r="R34" s="145">
        <v>2</v>
      </c>
      <c r="S34" s="145">
        <v>2</v>
      </c>
      <c r="T34" s="146">
        <v>4.7682053322721902</v>
      </c>
      <c r="U34" s="146">
        <v>1.08</v>
      </c>
      <c r="V34" s="146">
        <v>1.00736134027161</v>
      </c>
      <c r="W34" s="148">
        <v>7937</v>
      </c>
      <c r="X34" s="146">
        <v>3.1583764424990002</v>
      </c>
      <c r="Y34" s="146">
        <v>3.05929168324711</v>
      </c>
      <c r="Z34" s="147">
        <v>0.132510943095901</v>
      </c>
      <c r="AA34" s="147">
        <v>0.28828828828828801</v>
      </c>
      <c r="AB34" s="148">
        <v>109</v>
      </c>
      <c r="AC34" s="147">
        <v>0.22388059701492499</v>
      </c>
      <c r="AD34" s="146">
        <v>18.48</v>
      </c>
      <c r="AE34" s="149">
        <v>0.4</v>
      </c>
      <c r="AF34" s="148" t="s">
        <v>190</v>
      </c>
      <c r="AG34" s="148">
        <v>120</v>
      </c>
      <c r="AH34" s="148">
        <v>7879</v>
      </c>
      <c r="AI34" s="148">
        <v>3</v>
      </c>
      <c r="AJ34" s="148">
        <v>6</v>
      </c>
      <c r="AK34" s="148"/>
    </row>
    <row r="35" spans="1:37">
      <c r="A35" s="143" t="s">
        <v>78</v>
      </c>
      <c r="B35" s="143" t="s">
        <v>241</v>
      </c>
      <c r="C35" s="143" t="s">
        <v>243</v>
      </c>
      <c r="D35" s="144">
        <v>1382</v>
      </c>
      <c r="E35" s="144">
        <v>78</v>
      </c>
      <c r="F35" s="144" t="s">
        <v>188</v>
      </c>
      <c r="G35" s="145">
        <v>335</v>
      </c>
      <c r="H35" s="145">
        <v>150</v>
      </c>
      <c r="I35" s="145">
        <v>2</v>
      </c>
      <c r="J35" s="145">
        <v>12</v>
      </c>
      <c r="K35" s="145">
        <v>4</v>
      </c>
      <c r="L35" s="146">
        <v>1</v>
      </c>
      <c r="M35" s="145">
        <v>0</v>
      </c>
      <c r="N35" s="147">
        <v>0.22900000000000001</v>
      </c>
      <c r="O35" s="145">
        <v>18</v>
      </c>
      <c r="P35" s="145" t="s">
        <v>191</v>
      </c>
      <c r="Q35" s="147">
        <v>0.76</v>
      </c>
      <c r="R35" s="145" t="s">
        <v>252</v>
      </c>
      <c r="S35" s="145" t="s">
        <v>252</v>
      </c>
      <c r="T35" s="146">
        <v>5.42</v>
      </c>
      <c r="U35" s="146">
        <v>1.55</v>
      </c>
      <c r="V35" s="146">
        <v>1.0300977200000001</v>
      </c>
      <c r="W35" s="148">
        <v>7906</v>
      </c>
      <c r="X35" s="146">
        <v>5.72</v>
      </c>
      <c r="Y35" s="146">
        <v>1.9</v>
      </c>
      <c r="Z35" s="147">
        <v>0.11</v>
      </c>
      <c r="AA35" s="147">
        <v>0.20699999999999999</v>
      </c>
      <c r="AB35" s="148">
        <v>4</v>
      </c>
      <c r="AC35" s="147" t="s">
        <v>123</v>
      </c>
      <c r="AD35" s="146">
        <v>8.4</v>
      </c>
      <c r="AE35" s="149">
        <v>0.2</v>
      </c>
      <c r="AF35" s="148" t="s">
        <v>253</v>
      </c>
      <c r="AG35" s="148">
        <v>90</v>
      </c>
      <c r="AH35" s="148">
        <v>7675</v>
      </c>
      <c r="AI35" s="148">
        <v>2</v>
      </c>
      <c r="AJ35" s="148">
        <v>6</v>
      </c>
      <c r="AK35" s="148"/>
    </row>
    <row r="36" spans="1:37">
      <c r="A36" s="143" t="s">
        <v>79</v>
      </c>
      <c r="B36" s="143" t="s">
        <v>241</v>
      </c>
      <c r="C36" s="143" t="s">
        <v>242</v>
      </c>
      <c r="D36" s="144">
        <v>7381</v>
      </c>
      <c r="E36" s="144">
        <v>792</v>
      </c>
      <c r="F36" s="144" t="s">
        <v>193</v>
      </c>
      <c r="G36" s="145">
        <v>3077</v>
      </c>
      <c r="H36" s="145">
        <v>1040</v>
      </c>
      <c r="I36" s="145">
        <v>4</v>
      </c>
      <c r="J36" s="145">
        <v>8</v>
      </c>
      <c r="K36" s="145">
        <v>6</v>
      </c>
      <c r="L36" s="146">
        <v>1.5</v>
      </c>
      <c r="M36" s="145">
        <v>3</v>
      </c>
      <c r="N36" s="147">
        <v>0.11498104223613401</v>
      </c>
      <c r="O36" s="145">
        <v>36</v>
      </c>
      <c r="P36" s="145" t="s">
        <v>189</v>
      </c>
      <c r="Q36" s="147">
        <v>0.35736196319018398</v>
      </c>
      <c r="R36" s="145">
        <v>3</v>
      </c>
      <c r="S36" s="145">
        <v>4</v>
      </c>
      <c r="T36" s="146">
        <v>0</v>
      </c>
      <c r="U36" s="146">
        <v>1.43</v>
      </c>
      <c r="V36" s="146">
        <v>2.1265831791660701</v>
      </c>
      <c r="W36" s="148">
        <v>29887</v>
      </c>
      <c r="X36" s="146">
        <v>4.0491803278688501</v>
      </c>
      <c r="Y36" s="146">
        <v>2.3032109470261499</v>
      </c>
      <c r="Z36" s="147">
        <v>0.140902316759247</v>
      </c>
      <c r="AA36" s="147">
        <v>0.20384615384615401</v>
      </c>
      <c r="AB36" s="148">
        <v>10</v>
      </c>
      <c r="AC36" s="147">
        <v>0.25252525252525199</v>
      </c>
      <c r="AD36" s="146">
        <v>36.96</v>
      </c>
      <c r="AE36" s="149">
        <v>0.35</v>
      </c>
      <c r="AF36" s="148" t="s">
        <v>190</v>
      </c>
      <c r="AG36" s="148">
        <v>250</v>
      </c>
      <c r="AH36" s="148">
        <v>14054</v>
      </c>
      <c r="AI36" s="148">
        <v>3</v>
      </c>
      <c r="AJ36" s="148">
        <v>18</v>
      </c>
      <c r="AK36" s="148"/>
    </row>
    <row r="37" spans="1:37">
      <c r="A37" s="143" t="s">
        <v>80</v>
      </c>
      <c r="B37" s="143" t="s">
        <v>241</v>
      </c>
      <c r="C37" s="143" t="s">
        <v>243</v>
      </c>
      <c r="D37" s="144">
        <v>5747</v>
      </c>
      <c r="E37" s="144">
        <v>555</v>
      </c>
      <c r="F37" s="144" t="s">
        <v>193</v>
      </c>
      <c r="G37" s="145">
        <v>1578</v>
      </c>
      <c r="H37" s="145">
        <v>721</v>
      </c>
      <c r="I37" s="145">
        <v>4</v>
      </c>
      <c r="J37" s="145">
        <v>45</v>
      </c>
      <c r="K37" s="145">
        <v>11</v>
      </c>
      <c r="L37" s="146">
        <v>0.75</v>
      </c>
      <c r="M37" s="145">
        <v>1</v>
      </c>
      <c r="N37" s="147">
        <v>0.16404599859187999</v>
      </c>
      <c r="O37" s="145">
        <v>8</v>
      </c>
      <c r="P37" s="145" t="s">
        <v>191</v>
      </c>
      <c r="Q37" s="147">
        <v>0.11444921316166</v>
      </c>
      <c r="R37" s="145">
        <v>3</v>
      </c>
      <c r="S37" s="145">
        <v>1</v>
      </c>
      <c r="T37" s="146">
        <v>0</v>
      </c>
      <c r="U37" s="146" t="s">
        <v>123</v>
      </c>
      <c r="V37" s="146">
        <v>2.5129293708992702</v>
      </c>
      <c r="W37" s="148">
        <v>32555</v>
      </c>
      <c r="X37" s="146">
        <v>5.6646946232817097</v>
      </c>
      <c r="Y37" s="146" t="s">
        <v>123</v>
      </c>
      <c r="Z37" s="147">
        <v>0.125456760048721</v>
      </c>
      <c r="AA37" s="147">
        <v>0.16643550624133099</v>
      </c>
      <c r="AB37" s="148">
        <v>4</v>
      </c>
      <c r="AC37" s="147" t="s">
        <v>123</v>
      </c>
      <c r="AD37" s="146">
        <v>49.14</v>
      </c>
      <c r="AE37" s="149">
        <v>0.6</v>
      </c>
      <c r="AF37" s="148" t="s">
        <v>194</v>
      </c>
      <c r="AG37" s="148">
        <v>160</v>
      </c>
      <c r="AH37" s="148">
        <v>12955</v>
      </c>
      <c r="AI37" s="148">
        <v>4</v>
      </c>
      <c r="AJ37" s="148">
        <v>9.5</v>
      </c>
      <c r="AK37" s="148"/>
    </row>
    <row r="38" spans="1:37">
      <c r="A38" s="143" t="s">
        <v>81</v>
      </c>
      <c r="B38" s="143" t="s">
        <v>241</v>
      </c>
      <c r="C38" s="143" t="s">
        <v>246</v>
      </c>
      <c r="D38" s="144">
        <v>16711</v>
      </c>
      <c r="E38" s="144">
        <v>1721</v>
      </c>
      <c r="F38" s="144" t="s">
        <v>195</v>
      </c>
      <c r="G38" s="145">
        <v>11214</v>
      </c>
      <c r="H38" s="145">
        <v>3270</v>
      </c>
      <c r="I38" s="145">
        <v>13</v>
      </c>
      <c r="J38" s="145">
        <v>23</v>
      </c>
      <c r="K38" s="145">
        <v>18</v>
      </c>
      <c r="L38" s="146">
        <v>1.4615384615384599</v>
      </c>
      <c r="M38" s="145">
        <v>6</v>
      </c>
      <c r="N38" s="147">
        <v>0.179912571759625</v>
      </c>
      <c r="O38" s="145">
        <v>92</v>
      </c>
      <c r="P38" s="145" t="s">
        <v>189</v>
      </c>
      <c r="Q38" s="147">
        <v>0.66511194029850795</v>
      </c>
      <c r="R38" s="145">
        <v>4</v>
      </c>
      <c r="S38" s="145">
        <v>15</v>
      </c>
      <c r="T38" s="146">
        <v>4.4880617557297597</v>
      </c>
      <c r="U38" s="146">
        <v>1.23</v>
      </c>
      <c r="V38" s="146">
        <v>1.4785106481553001</v>
      </c>
      <c r="W38" s="148">
        <v>95738</v>
      </c>
      <c r="X38" s="146">
        <v>5.7290407516007402</v>
      </c>
      <c r="Y38" s="146">
        <v>3.3345102028603901</v>
      </c>
      <c r="Z38" s="147">
        <v>0.19567949254981701</v>
      </c>
      <c r="AA38" s="147">
        <v>0.15749235474006101</v>
      </c>
      <c r="AB38" s="148">
        <v>30</v>
      </c>
      <c r="AC38" s="147">
        <v>0.22196397443346899</v>
      </c>
      <c r="AD38" s="146">
        <v>237.3</v>
      </c>
      <c r="AE38" s="149">
        <v>1</v>
      </c>
      <c r="AF38" s="148" t="s">
        <v>194</v>
      </c>
      <c r="AG38" s="148">
        <v>1050.53</v>
      </c>
      <c r="AH38" s="148">
        <v>64753</v>
      </c>
      <c r="AI38" s="148">
        <v>6</v>
      </c>
      <c r="AJ38" s="148">
        <v>41.5</v>
      </c>
      <c r="AK38" s="148"/>
    </row>
    <row r="39" spans="1:37">
      <c r="A39" s="173" t="s">
        <v>211</v>
      </c>
      <c r="B39" s="143" t="s">
        <v>244</v>
      </c>
      <c r="C39" s="173" t="s">
        <v>242</v>
      </c>
      <c r="D39" s="144"/>
      <c r="E39" s="144"/>
      <c r="F39" s="144"/>
      <c r="G39" s="145"/>
      <c r="H39" s="145"/>
      <c r="I39" s="145"/>
      <c r="J39" s="145"/>
      <c r="K39" s="145"/>
      <c r="L39" s="146"/>
      <c r="M39" s="145"/>
      <c r="N39" s="147"/>
      <c r="O39" s="145"/>
      <c r="P39" s="145"/>
      <c r="Q39" s="147"/>
      <c r="R39" s="145"/>
      <c r="S39" s="145"/>
      <c r="T39" s="146"/>
      <c r="U39" s="146"/>
      <c r="V39" s="146"/>
      <c r="W39" s="148"/>
      <c r="X39" s="146"/>
      <c r="Y39" s="146"/>
      <c r="Z39" s="147"/>
      <c r="AA39" s="147"/>
      <c r="AB39" s="148"/>
      <c r="AC39" s="147"/>
      <c r="AD39" s="146"/>
      <c r="AE39" s="149"/>
      <c r="AF39" s="148"/>
      <c r="AG39" s="148"/>
      <c r="AH39" s="148"/>
      <c r="AI39" s="148"/>
      <c r="AJ39" s="148"/>
      <c r="AK39" s="148"/>
    </row>
    <row r="40" spans="1:37">
      <c r="A40" s="143" t="s">
        <v>131</v>
      </c>
      <c r="B40" s="143" t="s">
        <v>250</v>
      </c>
      <c r="C40" s="143" t="s">
        <v>242</v>
      </c>
      <c r="D40" s="144" t="s">
        <v>123</v>
      </c>
      <c r="E40" s="144">
        <v>622</v>
      </c>
      <c r="F40" s="144" t="s">
        <v>251</v>
      </c>
      <c r="G40" s="145">
        <v>1795</v>
      </c>
      <c r="H40" s="145">
        <v>336</v>
      </c>
      <c r="I40" s="145">
        <v>0</v>
      </c>
      <c r="J40" s="145">
        <v>12</v>
      </c>
      <c r="K40" s="145">
        <v>7</v>
      </c>
      <c r="L40" s="146">
        <v>0</v>
      </c>
      <c r="M40" s="145">
        <v>1</v>
      </c>
      <c r="N40" s="147">
        <v>9.5000000000000001E-2</v>
      </c>
      <c r="O40" s="145">
        <v>8</v>
      </c>
      <c r="P40" s="145" t="s">
        <v>189</v>
      </c>
      <c r="Q40" s="147">
        <v>0.128</v>
      </c>
      <c r="R40" s="145">
        <v>0</v>
      </c>
      <c r="S40" s="145">
        <v>0</v>
      </c>
      <c r="T40" s="146">
        <v>12.15</v>
      </c>
      <c r="U40" s="146">
        <v>1.99</v>
      </c>
      <c r="V40" s="146">
        <v>0.68701534399999997</v>
      </c>
      <c r="W40" s="148">
        <v>4164</v>
      </c>
      <c r="X40" s="146">
        <v>6.69</v>
      </c>
      <c r="Y40" s="146">
        <v>20</v>
      </c>
      <c r="Z40" s="147">
        <v>0.54</v>
      </c>
      <c r="AA40" s="147">
        <v>0.61299999999999999</v>
      </c>
      <c r="AB40" s="148">
        <v>14</v>
      </c>
      <c r="AC40" s="147">
        <v>0.49</v>
      </c>
      <c r="AD40" s="146" t="s">
        <v>123</v>
      </c>
      <c r="AE40" s="149">
        <v>0.4</v>
      </c>
      <c r="AF40" s="148" t="s">
        <v>194</v>
      </c>
      <c r="AG40" s="148">
        <v>138</v>
      </c>
      <c r="AH40" s="148">
        <v>6061</v>
      </c>
      <c r="AI40" s="148">
        <v>5</v>
      </c>
      <c r="AJ40" s="148">
        <v>18.8</v>
      </c>
      <c r="AK40" s="148">
        <v>0</v>
      </c>
    </row>
    <row r="41" spans="1:37" s="174" customFormat="1" ht="15.75" customHeight="1">
      <c r="A41" s="143" t="s">
        <v>130</v>
      </c>
      <c r="B41" s="143" t="s">
        <v>250</v>
      </c>
      <c r="C41" s="143" t="s">
        <v>242</v>
      </c>
      <c r="D41" s="144" t="s">
        <v>123</v>
      </c>
      <c r="E41" s="144">
        <v>642</v>
      </c>
      <c r="F41" s="144" t="s">
        <v>251</v>
      </c>
      <c r="G41" s="145">
        <v>754</v>
      </c>
      <c r="H41" s="145">
        <v>224</v>
      </c>
      <c r="I41" s="145">
        <v>5</v>
      </c>
      <c r="J41" s="145">
        <v>0</v>
      </c>
      <c r="K41" s="145">
        <v>2</v>
      </c>
      <c r="L41" s="146">
        <v>0</v>
      </c>
      <c r="M41" s="145" t="s">
        <v>123</v>
      </c>
      <c r="N41" s="147">
        <v>4.7705088265835902E-2</v>
      </c>
      <c r="O41" s="145" t="s">
        <v>123</v>
      </c>
      <c r="P41" s="145" t="s">
        <v>189</v>
      </c>
      <c r="Q41" s="147">
        <v>0.108108108108108</v>
      </c>
      <c r="R41" s="145">
        <v>1</v>
      </c>
      <c r="S41" s="145">
        <v>2</v>
      </c>
      <c r="T41" s="146">
        <v>12.0207165109034</v>
      </c>
      <c r="U41" s="146">
        <v>1.37</v>
      </c>
      <c r="V41" s="146">
        <v>0.33859850660539897</v>
      </c>
      <c r="W41" s="148">
        <v>2358</v>
      </c>
      <c r="X41" s="146">
        <v>3.6728971962616801</v>
      </c>
      <c r="Y41" s="146" t="s">
        <v>123</v>
      </c>
      <c r="Z41" s="147">
        <v>0.34890965732087198</v>
      </c>
      <c r="AA41" s="147">
        <v>1.2589285714285701</v>
      </c>
      <c r="AB41" s="148">
        <v>0</v>
      </c>
      <c r="AC41" s="147" t="s">
        <v>123</v>
      </c>
      <c r="AD41" s="146" t="s">
        <v>123</v>
      </c>
      <c r="AE41" s="149">
        <v>0.11</v>
      </c>
      <c r="AF41" s="148" t="s">
        <v>190</v>
      </c>
      <c r="AG41" s="148">
        <v>135</v>
      </c>
      <c r="AH41" s="148">
        <v>6964</v>
      </c>
      <c r="AI41" s="148">
        <v>5</v>
      </c>
      <c r="AJ41" s="148">
        <v>5.75</v>
      </c>
      <c r="AK41" s="148">
        <v>6</v>
      </c>
    </row>
    <row r="42" spans="1:37">
      <c r="A42" s="143" t="s">
        <v>213</v>
      </c>
      <c r="B42" s="143" t="s">
        <v>250</v>
      </c>
      <c r="C42" s="143" t="s">
        <v>242</v>
      </c>
      <c r="D42" s="144" t="s">
        <v>123</v>
      </c>
      <c r="E42" s="144">
        <v>1310</v>
      </c>
      <c r="F42" s="144" t="s">
        <v>254</v>
      </c>
      <c r="G42" s="145">
        <v>1310</v>
      </c>
      <c r="H42" s="145" t="s">
        <v>123</v>
      </c>
      <c r="I42" s="145">
        <v>0</v>
      </c>
      <c r="J42" s="145">
        <v>8</v>
      </c>
      <c r="K42" s="145">
        <v>9</v>
      </c>
      <c r="L42" s="146">
        <v>0</v>
      </c>
      <c r="M42" s="145">
        <v>1</v>
      </c>
      <c r="N42" s="147">
        <v>0.122</v>
      </c>
      <c r="O42" s="145">
        <v>5</v>
      </c>
      <c r="P42" s="145" t="s">
        <v>189</v>
      </c>
      <c r="Q42" s="147" t="s">
        <v>123</v>
      </c>
      <c r="R42" s="145">
        <v>4</v>
      </c>
      <c r="S42" s="145">
        <v>0</v>
      </c>
      <c r="T42" s="146">
        <v>15.27</v>
      </c>
      <c r="U42" s="146">
        <v>1.73</v>
      </c>
      <c r="V42" s="146">
        <v>9.2739521000000005E-2</v>
      </c>
      <c r="W42" s="148">
        <v>1239</v>
      </c>
      <c r="X42" s="146">
        <v>0.95</v>
      </c>
      <c r="Y42" s="146" t="s">
        <v>123</v>
      </c>
      <c r="Z42" s="147" t="s">
        <v>123</v>
      </c>
      <c r="AA42" s="147" t="s">
        <v>123</v>
      </c>
      <c r="AB42" s="148">
        <v>22</v>
      </c>
      <c r="AC42" s="147">
        <v>0.02</v>
      </c>
      <c r="AD42" s="146" t="s">
        <v>123</v>
      </c>
      <c r="AE42" s="149">
        <v>0.5</v>
      </c>
      <c r="AF42" s="148" t="s">
        <v>194</v>
      </c>
      <c r="AG42" s="148">
        <v>190</v>
      </c>
      <c r="AH42" s="148">
        <v>13360</v>
      </c>
      <c r="AI42" s="148">
        <v>5</v>
      </c>
      <c r="AJ42" s="148">
        <v>35</v>
      </c>
      <c r="AK42" s="148">
        <v>18</v>
      </c>
    </row>
    <row r="43" spans="1:37">
      <c r="A43" s="143" t="s">
        <v>214</v>
      </c>
      <c r="B43" s="143" t="s">
        <v>241</v>
      </c>
      <c r="C43" s="143" t="s">
        <v>245</v>
      </c>
      <c r="D43" s="144">
        <v>2291</v>
      </c>
      <c r="E43" s="144">
        <v>277</v>
      </c>
      <c r="F43" s="144" t="s">
        <v>188</v>
      </c>
      <c r="G43" s="145">
        <v>521</v>
      </c>
      <c r="H43" s="145">
        <v>299</v>
      </c>
      <c r="I43" s="145">
        <v>2</v>
      </c>
      <c r="J43" s="145">
        <v>14.5</v>
      </c>
      <c r="K43" s="145">
        <v>1</v>
      </c>
      <c r="L43" s="146">
        <v>0.5</v>
      </c>
      <c r="M43" s="145">
        <v>1</v>
      </c>
      <c r="N43" s="147">
        <v>0.13100000000000001</v>
      </c>
      <c r="O43" s="145">
        <v>13</v>
      </c>
      <c r="P43" s="145" t="s">
        <v>196</v>
      </c>
      <c r="Q43" s="147">
        <v>0.54500000000000004</v>
      </c>
      <c r="R43" s="145">
        <v>3</v>
      </c>
      <c r="S43" s="145">
        <v>2</v>
      </c>
      <c r="T43" s="146">
        <v>0</v>
      </c>
      <c r="U43" s="146">
        <v>1</v>
      </c>
      <c r="V43" s="146">
        <v>1.443872864</v>
      </c>
      <c r="W43" s="148">
        <v>7859</v>
      </c>
      <c r="X43" s="146">
        <v>3.43</v>
      </c>
      <c r="Y43" s="146">
        <v>2.8</v>
      </c>
      <c r="Z43" s="147">
        <v>0.13</v>
      </c>
      <c r="AA43" s="147">
        <v>0.124</v>
      </c>
      <c r="AB43" s="148">
        <v>2</v>
      </c>
      <c r="AC43" s="147">
        <v>0.14000000000000001</v>
      </c>
      <c r="AD43" s="146">
        <v>10.1</v>
      </c>
      <c r="AE43" s="149">
        <v>0.08</v>
      </c>
      <c r="AF43" s="148" t="s">
        <v>205</v>
      </c>
      <c r="AG43" s="148">
        <v>170</v>
      </c>
      <c r="AH43" s="148">
        <v>5443</v>
      </c>
      <c r="AI43" s="148">
        <v>4</v>
      </c>
      <c r="AJ43" s="148">
        <v>8</v>
      </c>
      <c r="AK43" s="148"/>
    </row>
    <row r="44" spans="1:37">
      <c r="A44" s="143" t="s">
        <v>83</v>
      </c>
      <c r="B44" s="143" t="s">
        <v>241</v>
      </c>
      <c r="C44" s="143" t="s">
        <v>245</v>
      </c>
      <c r="D44" s="144">
        <v>1093</v>
      </c>
      <c r="E44" s="144">
        <v>147</v>
      </c>
      <c r="F44" s="144" t="s">
        <v>188</v>
      </c>
      <c r="G44" s="145">
        <v>670</v>
      </c>
      <c r="H44" s="145">
        <v>429</v>
      </c>
      <c r="I44" s="145">
        <v>1</v>
      </c>
      <c r="J44" s="145">
        <v>25</v>
      </c>
      <c r="K44" s="145">
        <v>3</v>
      </c>
      <c r="L44" s="146">
        <v>6</v>
      </c>
      <c r="M44" s="145">
        <v>1</v>
      </c>
      <c r="N44" s="147">
        <v>0.13700000000000001</v>
      </c>
      <c r="O44" s="145">
        <v>7</v>
      </c>
      <c r="P44" s="145" t="s">
        <v>196</v>
      </c>
      <c r="Q44" s="147">
        <v>0.53200000000000003</v>
      </c>
      <c r="R44" s="145">
        <v>2</v>
      </c>
      <c r="S44" s="145">
        <v>5</v>
      </c>
      <c r="T44" s="146">
        <v>3.11</v>
      </c>
      <c r="U44" s="146">
        <v>1.41</v>
      </c>
      <c r="V44" s="146">
        <v>1.3075677859999999</v>
      </c>
      <c r="W44" s="148">
        <v>6462</v>
      </c>
      <c r="X44" s="146">
        <v>5.91</v>
      </c>
      <c r="Y44" s="146">
        <v>5</v>
      </c>
      <c r="Z44" s="147">
        <v>0.39</v>
      </c>
      <c r="AA44" s="147">
        <v>8.5999999999999993E-2</v>
      </c>
      <c r="AB44" s="148">
        <v>1</v>
      </c>
      <c r="AC44" s="147">
        <v>7.0000000000000007E-2</v>
      </c>
      <c r="AD44" s="146">
        <v>10.5</v>
      </c>
      <c r="AE44" s="149">
        <v>0.15</v>
      </c>
      <c r="AF44" s="148" t="s">
        <v>205</v>
      </c>
      <c r="AG44" s="148">
        <v>140</v>
      </c>
      <c r="AH44" s="148">
        <v>4942</v>
      </c>
      <c r="AI44" s="148">
        <v>3</v>
      </c>
      <c r="AJ44" s="148">
        <v>6</v>
      </c>
      <c r="AK44" s="148"/>
    </row>
    <row r="45" spans="1:37">
      <c r="A45" s="143" t="s">
        <v>85</v>
      </c>
      <c r="B45" s="143" t="s">
        <v>241</v>
      </c>
      <c r="C45" s="143" t="s">
        <v>245</v>
      </c>
      <c r="D45" s="144">
        <v>1547</v>
      </c>
      <c r="E45" s="144">
        <v>103</v>
      </c>
      <c r="F45" s="144" t="s">
        <v>188</v>
      </c>
      <c r="G45" s="145">
        <v>906</v>
      </c>
      <c r="H45" s="145">
        <v>378</v>
      </c>
      <c r="I45" s="145">
        <v>1</v>
      </c>
      <c r="J45" s="145">
        <v>10.5</v>
      </c>
      <c r="K45" s="145">
        <v>3</v>
      </c>
      <c r="L45" s="146">
        <v>2</v>
      </c>
      <c r="M45" s="145">
        <v>2</v>
      </c>
      <c r="N45" s="147">
        <v>0.30359999999999998</v>
      </c>
      <c r="O45" s="145">
        <v>7</v>
      </c>
      <c r="P45" s="145" t="s">
        <v>196</v>
      </c>
      <c r="Q45" s="147">
        <v>0.66007905138339895</v>
      </c>
      <c r="R45" s="145">
        <v>4</v>
      </c>
      <c r="S45" s="145">
        <v>39</v>
      </c>
      <c r="T45" s="146">
        <v>0</v>
      </c>
      <c r="U45" s="146">
        <v>1.39</v>
      </c>
      <c r="V45" s="146">
        <v>1.6447485867301399</v>
      </c>
      <c r="W45" s="148">
        <v>11056</v>
      </c>
      <c r="X45" s="146">
        <v>7.1467356173238503</v>
      </c>
      <c r="Y45" s="146">
        <v>4.9017453135100197</v>
      </c>
      <c r="Z45" s="147">
        <v>0.24434389140271501</v>
      </c>
      <c r="AA45" s="147">
        <v>0.12962962962963001</v>
      </c>
      <c r="AB45" s="148">
        <v>6</v>
      </c>
      <c r="AC45" s="147">
        <v>0.94174757281553401</v>
      </c>
      <c r="AD45" s="146">
        <v>11.55</v>
      </c>
      <c r="AE45" s="149">
        <v>0.15</v>
      </c>
      <c r="AF45" s="148" t="s">
        <v>205</v>
      </c>
      <c r="AG45" s="148">
        <v>136</v>
      </c>
      <c r="AH45" s="148">
        <v>6722</v>
      </c>
      <c r="AI45" s="148">
        <v>4</v>
      </c>
      <c r="AJ45" s="148">
        <v>7</v>
      </c>
      <c r="AK45" s="148"/>
    </row>
    <row r="46" spans="1:37" s="174" customFormat="1">
      <c r="A46" s="143" t="s">
        <v>110</v>
      </c>
      <c r="B46" s="143" t="s">
        <v>241</v>
      </c>
      <c r="C46" s="143" t="s">
        <v>247</v>
      </c>
      <c r="D46" s="144">
        <v>873</v>
      </c>
      <c r="E46" s="144">
        <v>67</v>
      </c>
      <c r="F46" s="144" t="s">
        <v>209</v>
      </c>
      <c r="G46" s="145" t="s">
        <v>123</v>
      </c>
      <c r="H46" s="145">
        <v>118</v>
      </c>
      <c r="I46" s="145">
        <v>1</v>
      </c>
      <c r="J46" s="145">
        <v>13.5</v>
      </c>
      <c r="K46" s="145">
        <v>5</v>
      </c>
      <c r="L46" s="146">
        <v>0</v>
      </c>
      <c r="M46" s="145">
        <v>1</v>
      </c>
      <c r="N46" s="147">
        <v>0.16</v>
      </c>
      <c r="O46" s="145">
        <v>41</v>
      </c>
      <c r="P46" s="145" t="s">
        <v>191</v>
      </c>
      <c r="Q46" s="147" t="s">
        <v>123</v>
      </c>
      <c r="R46" s="145">
        <v>3</v>
      </c>
      <c r="S46" s="145">
        <v>10</v>
      </c>
      <c r="T46" s="146">
        <v>0</v>
      </c>
      <c r="U46" s="146">
        <v>1.48</v>
      </c>
      <c r="V46" s="146">
        <v>0.14098360655737699</v>
      </c>
      <c r="W46" s="148">
        <v>1075</v>
      </c>
      <c r="X46" s="146">
        <v>1.23138602520046</v>
      </c>
      <c r="Y46" s="146">
        <v>0.91638029782359698</v>
      </c>
      <c r="Z46" s="147">
        <v>0.13516609392898099</v>
      </c>
      <c r="AA46" s="147">
        <v>0.29661016949152502</v>
      </c>
      <c r="AB46" s="148">
        <v>11</v>
      </c>
      <c r="AC46" s="147">
        <v>0</v>
      </c>
      <c r="AD46" s="146">
        <v>16.8</v>
      </c>
      <c r="AE46" s="149">
        <v>0.3</v>
      </c>
      <c r="AF46" s="148" t="s">
        <v>190</v>
      </c>
      <c r="AG46" s="148">
        <v>75</v>
      </c>
      <c r="AH46" s="148">
        <v>7625</v>
      </c>
      <c r="AI46" s="148">
        <v>2</v>
      </c>
      <c r="AJ46" s="148">
        <v>8.5</v>
      </c>
      <c r="AK46" s="148"/>
    </row>
    <row r="47" spans="1:37">
      <c r="A47" s="143" t="s">
        <v>132</v>
      </c>
      <c r="B47" s="143" t="s">
        <v>244</v>
      </c>
      <c r="C47" s="143" t="s">
        <v>247</v>
      </c>
      <c r="D47" s="144">
        <v>8675</v>
      </c>
      <c r="E47" s="144">
        <v>876</v>
      </c>
      <c r="F47" s="144" t="s">
        <v>193</v>
      </c>
      <c r="G47" s="145" t="s">
        <v>123</v>
      </c>
      <c r="H47" s="145">
        <v>4238</v>
      </c>
      <c r="I47" s="145">
        <v>18</v>
      </c>
      <c r="J47" s="145">
        <v>49</v>
      </c>
      <c r="K47" s="145">
        <v>14</v>
      </c>
      <c r="L47" s="146">
        <v>1.05555555555556</v>
      </c>
      <c r="M47" s="145">
        <v>2</v>
      </c>
      <c r="N47" s="147">
        <v>0.396757308821652</v>
      </c>
      <c r="O47" s="145">
        <v>22</v>
      </c>
      <c r="P47" s="145" t="s">
        <v>189</v>
      </c>
      <c r="Q47" s="147">
        <v>0.73163666459755805</v>
      </c>
      <c r="R47" s="145">
        <v>5</v>
      </c>
      <c r="S47" s="145">
        <v>2</v>
      </c>
      <c r="T47" s="146">
        <v>16.8299711815562</v>
      </c>
      <c r="U47" s="146">
        <v>1.05</v>
      </c>
      <c r="V47" s="146">
        <v>0.98573321216235399</v>
      </c>
      <c r="W47" s="148">
        <v>90028</v>
      </c>
      <c r="X47" s="146">
        <v>10.3778674351585</v>
      </c>
      <c r="Y47" s="146">
        <v>8.6637463976945206</v>
      </c>
      <c r="Z47" s="147">
        <v>0.48853025936599398</v>
      </c>
      <c r="AA47" s="147">
        <v>0.118452100047192</v>
      </c>
      <c r="AB47" s="148">
        <v>109</v>
      </c>
      <c r="AC47" s="147">
        <v>1.82077625570776</v>
      </c>
      <c r="AD47" s="146">
        <v>437.01</v>
      </c>
      <c r="AE47" s="149">
        <v>0.8</v>
      </c>
      <c r="AF47" s="148" t="s">
        <v>194</v>
      </c>
      <c r="AG47" s="148">
        <v>1301.0899999999999</v>
      </c>
      <c r="AH47" s="148">
        <v>91331</v>
      </c>
      <c r="AI47" s="148">
        <v>6</v>
      </c>
      <c r="AJ47" s="148">
        <v>37</v>
      </c>
      <c r="AK47" s="148"/>
    </row>
    <row r="48" spans="1:37">
      <c r="A48" s="143" t="s">
        <v>111</v>
      </c>
      <c r="B48" s="143" t="s">
        <v>241</v>
      </c>
      <c r="C48" s="143" t="s">
        <v>247</v>
      </c>
      <c r="D48" s="144">
        <v>4593</v>
      </c>
      <c r="E48" s="144">
        <v>562</v>
      </c>
      <c r="F48" s="144" t="s">
        <v>188</v>
      </c>
      <c r="G48" s="145">
        <v>1203</v>
      </c>
      <c r="H48" s="145">
        <v>401</v>
      </c>
      <c r="I48" s="145">
        <v>2</v>
      </c>
      <c r="J48" s="145">
        <v>29</v>
      </c>
      <c r="K48" s="145">
        <v>8</v>
      </c>
      <c r="L48" s="146">
        <v>3</v>
      </c>
      <c r="M48" s="145">
        <v>1</v>
      </c>
      <c r="N48" s="147">
        <v>0.15385654464406301</v>
      </c>
      <c r="O48" s="145">
        <v>12</v>
      </c>
      <c r="P48" s="145" t="s">
        <v>189</v>
      </c>
      <c r="Q48" s="147">
        <v>0.87269534679543503</v>
      </c>
      <c r="R48" s="145">
        <v>3</v>
      </c>
      <c r="S48" s="145">
        <v>2</v>
      </c>
      <c r="T48" s="146">
        <v>4.0979751796211596</v>
      </c>
      <c r="U48" s="146">
        <v>1.35</v>
      </c>
      <c r="V48" s="146">
        <v>1.5561607142857099</v>
      </c>
      <c r="W48" s="148">
        <v>17429</v>
      </c>
      <c r="X48" s="146">
        <v>3.7946875680383201</v>
      </c>
      <c r="Y48" s="146">
        <v>3.09405617243632</v>
      </c>
      <c r="Z48" s="147">
        <v>8.7306771173524894E-2</v>
      </c>
      <c r="AA48" s="147">
        <v>0.14214463840399</v>
      </c>
      <c r="AB48" s="148">
        <v>15</v>
      </c>
      <c r="AC48" s="147">
        <v>0.46441281138790003</v>
      </c>
      <c r="AD48" s="146">
        <v>34.44</v>
      </c>
      <c r="AE48" s="149">
        <v>0.45</v>
      </c>
      <c r="AF48" s="148" t="s">
        <v>194</v>
      </c>
      <c r="AG48" s="148">
        <v>235.06</v>
      </c>
      <c r="AH48" s="148">
        <v>11200</v>
      </c>
      <c r="AI48" s="148">
        <v>4</v>
      </c>
      <c r="AJ48" s="148">
        <v>8</v>
      </c>
      <c r="AK48" s="148"/>
    </row>
    <row r="49" spans="1:37">
      <c r="A49" s="143" t="s">
        <v>89</v>
      </c>
      <c r="B49" s="143" t="s">
        <v>241</v>
      </c>
      <c r="C49" s="143" t="s">
        <v>245</v>
      </c>
      <c r="D49" s="144">
        <v>415</v>
      </c>
      <c r="E49" s="144">
        <v>39</v>
      </c>
      <c r="F49" s="144" t="s">
        <v>209</v>
      </c>
      <c r="G49" s="145">
        <v>584</v>
      </c>
      <c r="H49" s="145">
        <v>107</v>
      </c>
      <c r="I49" s="145">
        <v>2</v>
      </c>
      <c r="J49" s="145">
        <v>5</v>
      </c>
      <c r="K49" s="145">
        <v>2</v>
      </c>
      <c r="L49" s="146">
        <v>0</v>
      </c>
      <c r="M49" s="145">
        <v>2</v>
      </c>
      <c r="N49" s="147">
        <v>0.18160000000000001</v>
      </c>
      <c r="O49" s="145">
        <v>8</v>
      </c>
      <c r="P49" s="145" t="s">
        <v>196</v>
      </c>
      <c r="Q49" s="147">
        <v>0.60792951541850204</v>
      </c>
      <c r="R49" s="145">
        <v>2</v>
      </c>
      <c r="S49" s="145">
        <v>15</v>
      </c>
      <c r="T49" s="146">
        <v>18.0722891566265</v>
      </c>
      <c r="U49" s="146">
        <v>1</v>
      </c>
      <c r="V49" s="146">
        <v>1.10770471964502</v>
      </c>
      <c r="W49" s="148">
        <v>5492</v>
      </c>
      <c r="X49" s="146">
        <v>13.233734939759</v>
      </c>
      <c r="Y49" s="146">
        <v>7.7108433734939803</v>
      </c>
      <c r="Z49" s="147">
        <v>0.25783132530120501</v>
      </c>
      <c r="AA49" s="147">
        <v>0.233644859813084</v>
      </c>
      <c r="AB49" s="148">
        <v>2</v>
      </c>
      <c r="AC49" s="147">
        <v>0.87179487179487203</v>
      </c>
      <c r="AD49" s="146">
        <v>6.72</v>
      </c>
      <c r="AE49" s="149">
        <v>0.09</v>
      </c>
      <c r="AF49" s="148" t="s">
        <v>205</v>
      </c>
      <c r="AG49" s="148">
        <v>40</v>
      </c>
      <c r="AH49" s="148">
        <v>4958</v>
      </c>
      <c r="AI49" s="148">
        <v>2</v>
      </c>
      <c r="AJ49" s="148">
        <v>5</v>
      </c>
      <c r="AK49" s="148"/>
    </row>
    <row r="50" spans="1:37">
      <c r="A50" s="143" t="s">
        <v>113</v>
      </c>
      <c r="B50" s="143" t="s">
        <v>241</v>
      </c>
      <c r="C50" s="143" t="s">
        <v>247</v>
      </c>
      <c r="D50" s="144">
        <v>1885</v>
      </c>
      <c r="E50" s="144">
        <v>141</v>
      </c>
      <c r="F50" s="144" t="s">
        <v>188</v>
      </c>
      <c r="G50" s="145">
        <v>265</v>
      </c>
      <c r="H50" s="145">
        <v>243</v>
      </c>
      <c r="I50" s="145">
        <v>1</v>
      </c>
      <c r="J50" s="145">
        <v>19</v>
      </c>
      <c r="K50" s="145">
        <v>4</v>
      </c>
      <c r="L50" s="146">
        <v>0</v>
      </c>
      <c r="M50" s="145">
        <v>2</v>
      </c>
      <c r="N50" s="147">
        <v>0.12972972972972999</v>
      </c>
      <c r="O50" s="145">
        <v>5</v>
      </c>
      <c r="P50" s="145" t="s">
        <v>189</v>
      </c>
      <c r="Q50" s="147">
        <v>0.77380952380952395</v>
      </c>
      <c r="R50" s="145">
        <v>2</v>
      </c>
      <c r="S50" s="145">
        <v>3</v>
      </c>
      <c r="T50" s="146">
        <v>3.92572944297082</v>
      </c>
      <c r="U50" s="146">
        <v>1</v>
      </c>
      <c r="V50" s="146">
        <v>1.6236356003358501</v>
      </c>
      <c r="W50" s="148">
        <v>7735</v>
      </c>
      <c r="X50" s="146">
        <v>4.1034482758620703</v>
      </c>
      <c r="Y50" s="146">
        <v>2.78514588859416</v>
      </c>
      <c r="Z50" s="147">
        <v>0.12891246684350099</v>
      </c>
      <c r="AA50" s="147">
        <v>7.4074074074074098E-2</v>
      </c>
      <c r="AB50" s="148">
        <v>144</v>
      </c>
      <c r="AC50" s="147">
        <v>0.51773049645390101</v>
      </c>
      <c r="AD50" s="146">
        <v>12.6</v>
      </c>
      <c r="AE50" s="149">
        <v>0.2</v>
      </c>
      <c r="AF50" s="148" t="s">
        <v>190</v>
      </c>
      <c r="AG50" s="148">
        <v>86.5</v>
      </c>
      <c r="AH50" s="148">
        <v>4764</v>
      </c>
      <c r="AI50" s="148">
        <v>3</v>
      </c>
      <c r="AJ50" s="148">
        <v>6</v>
      </c>
      <c r="AK50" s="148"/>
    </row>
    <row r="51" spans="1:37">
      <c r="A51" s="143" t="s">
        <v>215</v>
      </c>
      <c r="B51" s="143" t="s">
        <v>241</v>
      </c>
      <c r="C51" s="143" t="s">
        <v>242</v>
      </c>
      <c r="D51" s="144">
        <v>5979</v>
      </c>
      <c r="E51" s="144">
        <v>757</v>
      </c>
      <c r="F51" s="144" t="s">
        <v>193</v>
      </c>
      <c r="G51" s="145">
        <v>2183</v>
      </c>
      <c r="H51" s="145">
        <v>840</v>
      </c>
      <c r="I51" s="145">
        <v>9</v>
      </c>
      <c r="J51" s="145">
        <v>19</v>
      </c>
      <c r="K51" s="145">
        <v>10</v>
      </c>
      <c r="L51" s="146">
        <v>1</v>
      </c>
      <c r="M51" s="145">
        <v>8</v>
      </c>
      <c r="N51" s="147">
        <v>0.201068551140243</v>
      </c>
      <c r="O51" s="145">
        <v>58</v>
      </c>
      <c r="P51" s="145" t="s">
        <v>189</v>
      </c>
      <c r="Q51" s="147">
        <v>3.1201248049921998E-3</v>
      </c>
      <c r="R51" s="145">
        <v>10</v>
      </c>
      <c r="S51" s="145">
        <v>3</v>
      </c>
      <c r="T51" s="146">
        <v>4.63187824050845</v>
      </c>
      <c r="U51" s="146">
        <v>1.08</v>
      </c>
      <c r="V51" s="146">
        <v>2.3137231923121999</v>
      </c>
      <c r="W51" s="148">
        <v>39486</v>
      </c>
      <c r="X51" s="146">
        <v>6.6041144004014001</v>
      </c>
      <c r="Y51" s="146">
        <v>2.3524000669008198</v>
      </c>
      <c r="Z51" s="147">
        <v>0.14049172102358301</v>
      </c>
      <c r="AA51" s="147">
        <v>0.26904761904761898</v>
      </c>
      <c r="AB51" s="148">
        <v>285</v>
      </c>
      <c r="AC51" s="147">
        <v>1.5587846763540301</v>
      </c>
      <c r="AD51" s="146">
        <v>43.68</v>
      </c>
      <c r="AE51" s="149">
        <v>0.57999999999999996</v>
      </c>
      <c r="AF51" s="148" t="s">
        <v>190</v>
      </c>
      <c r="AG51" s="148">
        <v>263</v>
      </c>
      <c r="AH51" s="148">
        <v>17066</v>
      </c>
      <c r="AI51" s="148">
        <v>3</v>
      </c>
      <c r="AJ51" s="148">
        <v>12</v>
      </c>
      <c r="AK51" s="148"/>
    </row>
    <row r="52" spans="1:37">
      <c r="A52" s="143" t="s">
        <v>92</v>
      </c>
      <c r="B52" s="143" t="s">
        <v>241</v>
      </c>
      <c r="C52" s="143" t="s">
        <v>242</v>
      </c>
      <c r="D52" s="144">
        <v>1798</v>
      </c>
      <c r="E52" s="144">
        <v>185</v>
      </c>
      <c r="F52" s="144" t="s">
        <v>188</v>
      </c>
      <c r="G52" s="145">
        <v>563</v>
      </c>
      <c r="H52" s="145">
        <v>296</v>
      </c>
      <c r="I52" s="145">
        <v>1</v>
      </c>
      <c r="J52" s="145">
        <v>16</v>
      </c>
      <c r="K52" s="145">
        <v>6</v>
      </c>
      <c r="L52" s="146">
        <v>2</v>
      </c>
      <c r="M52" s="145">
        <v>2</v>
      </c>
      <c r="N52" s="147">
        <v>0.20088138082996701</v>
      </c>
      <c r="O52" s="145">
        <v>59</v>
      </c>
      <c r="P52" s="145" t="s">
        <v>189</v>
      </c>
      <c r="Q52" s="147">
        <v>0.27239488117001798</v>
      </c>
      <c r="R52" s="145">
        <v>1</v>
      </c>
      <c r="S52" s="145">
        <v>3</v>
      </c>
      <c r="T52" s="146">
        <v>0</v>
      </c>
      <c r="U52" s="146">
        <v>1.87</v>
      </c>
      <c r="V52" s="146">
        <v>1.5733681462141</v>
      </c>
      <c r="W52" s="148">
        <v>12052</v>
      </c>
      <c r="X52" s="146">
        <v>6.7030033370411601</v>
      </c>
      <c r="Y52" s="146">
        <v>3.76696329254727</v>
      </c>
      <c r="Z52" s="147">
        <v>0.16462736373748599</v>
      </c>
      <c r="AA52" s="147">
        <v>0.22635135135135101</v>
      </c>
      <c r="AB52" s="148">
        <v>61</v>
      </c>
      <c r="AC52" s="147">
        <v>7.2162162162162202</v>
      </c>
      <c r="AD52" s="146">
        <v>15.12</v>
      </c>
      <c r="AE52" s="149">
        <v>0.35</v>
      </c>
      <c r="AF52" s="148" t="s">
        <v>190</v>
      </c>
      <c r="AG52" s="148">
        <v>92.5</v>
      </c>
      <c r="AH52" s="148">
        <v>7660</v>
      </c>
      <c r="AI52" s="148">
        <v>2</v>
      </c>
      <c r="AJ52" s="148">
        <v>6</v>
      </c>
      <c r="AK52" s="148"/>
    </row>
    <row r="53" spans="1:37">
      <c r="A53" s="143" t="s">
        <v>93</v>
      </c>
      <c r="B53" s="143" t="s">
        <v>241</v>
      </c>
      <c r="C53" s="143" t="s">
        <v>247</v>
      </c>
      <c r="D53" s="144">
        <v>2602</v>
      </c>
      <c r="E53" s="144">
        <v>217</v>
      </c>
      <c r="F53" s="144" t="s">
        <v>188</v>
      </c>
      <c r="G53" s="145" t="s">
        <v>123</v>
      </c>
      <c r="H53" s="145">
        <v>407</v>
      </c>
      <c r="I53" s="145">
        <v>1</v>
      </c>
      <c r="J53" s="145">
        <v>13.5</v>
      </c>
      <c r="K53" s="145">
        <v>5</v>
      </c>
      <c r="L53" s="146">
        <v>2</v>
      </c>
      <c r="M53" s="145">
        <v>1</v>
      </c>
      <c r="N53" s="147">
        <v>0.36750745863845902</v>
      </c>
      <c r="O53" s="145">
        <v>9</v>
      </c>
      <c r="P53" s="145" t="s">
        <v>189</v>
      </c>
      <c r="Q53" s="147">
        <v>0.34464944649446499</v>
      </c>
      <c r="R53" s="145">
        <v>6</v>
      </c>
      <c r="S53" s="145">
        <v>8</v>
      </c>
      <c r="T53" s="146">
        <v>0</v>
      </c>
      <c r="U53" s="146">
        <v>1.56</v>
      </c>
      <c r="V53" s="146">
        <v>1.30595358224016</v>
      </c>
      <c r="W53" s="148">
        <v>12942</v>
      </c>
      <c r="X53" s="146">
        <v>4.9738662567256</v>
      </c>
      <c r="Y53" s="146">
        <v>2.5365103766333599</v>
      </c>
      <c r="Z53" s="147">
        <v>0.15641813989239001</v>
      </c>
      <c r="AA53" s="147">
        <v>0</v>
      </c>
      <c r="AB53" s="148">
        <v>15</v>
      </c>
      <c r="AC53" s="147">
        <v>0.36866359447004599</v>
      </c>
      <c r="AD53" s="146">
        <v>22.549800000000001</v>
      </c>
      <c r="AE53" s="149">
        <v>0.26690000000000003</v>
      </c>
      <c r="AF53" s="148" t="s">
        <v>190</v>
      </c>
      <c r="AG53" s="148">
        <v>85</v>
      </c>
      <c r="AH53" s="148">
        <v>9910</v>
      </c>
      <c r="AI53" s="148">
        <v>3</v>
      </c>
      <c r="AJ53" s="148">
        <v>9.3000000000000007</v>
      </c>
      <c r="AK53" s="148"/>
    </row>
    <row r="54" spans="1:37">
      <c r="A54" s="143" t="s">
        <v>94</v>
      </c>
      <c r="B54" s="143" t="s">
        <v>249</v>
      </c>
      <c r="C54" s="143" t="s">
        <v>245</v>
      </c>
      <c r="D54" s="144">
        <v>7543</v>
      </c>
      <c r="E54" s="144">
        <v>945</v>
      </c>
      <c r="F54" s="144" t="s">
        <v>193</v>
      </c>
      <c r="G54" s="145">
        <v>2543</v>
      </c>
      <c r="H54" s="145">
        <v>1093</v>
      </c>
      <c r="I54" s="145">
        <v>2</v>
      </c>
      <c r="J54" s="145">
        <v>168</v>
      </c>
      <c r="K54" s="145">
        <v>13</v>
      </c>
      <c r="L54" s="146">
        <v>4</v>
      </c>
      <c r="M54" s="145">
        <v>4</v>
      </c>
      <c r="N54" s="147">
        <v>0.17499999999999999</v>
      </c>
      <c r="O54" s="145">
        <v>30</v>
      </c>
      <c r="P54" s="145" t="s">
        <v>196</v>
      </c>
      <c r="Q54" s="147">
        <v>0.64700000000000002</v>
      </c>
      <c r="R54" s="145">
        <v>10</v>
      </c>
      <c r="S54" s="145">
        <v>8</v>
      </c>
      <c r="T54" s="146">
        <v>3.96</v>
      </c>
      <c r="U54" s="146">
        <v>1.44</v>
      </c>
      <c r="V54" s="146">
        <v>3.0745604439999998</v>
      </c>
      <c r="W54" s="148">
        <v>42143</v>
      </c>
      <c r="X54" s="146">
        <v>5.59</v>
      </c>
      <c r="Y54" s="146">
        <v>2.8</v>
      </c>
      <c r="Z54" s="147">
        <v>0.14000000000000001</v>
      </c>
      <c r="AA54" s="147">
        <v>0.17799999999999999</v>
      </c>
      <c r="AB54" s="148">
        <v>34</v>
      </c>
      <c r="AC54" s="147">
        <v>0.73</v>
      </c>
      <c r="AD54" s="146">
        <v>46.2</v>
      </c>
      <c r="AE54" s="149">
        <v>0.7</v>
      </c>
      <c r="AF54" s="148" t="s">
        <v>205</v>
      </c>
      <c r="AG54" s="148">
        <v>255</v>
      </c>
      <c r="AH54" s="148">
        <v>13707</v>
      </c>
      <c r="AI54" s="148">
        <v>5</v>
      </c>
      <c r="AJ54" s="148">
        <v>15</v>
      </c>
      <c r="AK54" s="148"/>
    </row>
    <row r="55" spans="1:37">
      <c r="A55" s="143" t="s">
        <v>95</v>
      </c>
      <c r="B55" s="143" t="s">
        <v>241</v>
      </c>
      <c r="C55" s="143" t="s">
        <v>245</v>
      </c>
      <c r="D55" s="144">
        <v>1367</v>
      </c>
      <c r="E55" s="144">
        <v>144</v>
      </c>
      <c r="F55" s="144" t="s">
        <v>188</v>
      </c>
      <c r="G55" s="145">
        <v>472</v>
      </c>
      <c r="H55" s="145">
        <v>353</v>
      </c>
      <c r="I55" s="145">
        <v>3</v>
      </c>
      <c r="J55" s="145">
        <v>11</v>
      </c>
      <c r="K55" s="145">
        <v>4</v>
      </c>
      <c r="L55" s="146">
        <v>1.6666666666666701</v>
      </c>
      <c r="M55" s="145">
        <v>1</v>
      </c>
      <c r="N55" s="147">
        <v>0.19600000000000001</v>
      </c>
      <c r="O55" s="145">
        <v>9</v>
      </c>
      <c r="P55" s="145" t="s">
        <v>196</v>
      </c>
      <c r="Q55" s="147">
        <v>0.53877551020408199</v>
      </c>
      <c r="R55" s="145">
        <v>2</v>
      </c>
      <c r="S55" s="145">
        <v>5</v>
      </c>
      <c r="T55" s="146">
        <v>5.7620702267739601</v>
      </c>
      <c r="U55" s="146">
        <v>1</v>
      </c>
      <c r="V55" s="146">
        <v>1.98883795096671</v>
      </c>
      <c r="W55" s="148">
        <v>9978</v>
      </c>
      <c r="X55" s="146">
        <v>7.2991953182150704</v>
      </c>
      <c r="Y55" s="146">
        <v>9.8068763716166796</v>
      </c>
      <c r="Z55" s="147">
        <v>0.25822970007315299</v>
      </c>
      <c r="AA55" s="147">
        <v>5.09915014164306E-2</v>
      </c>
      <c r="AB55" s="148">
        <v>4</v>
      </c>
      <c r="AC55" s="147">
        <v>0.75694444444444398</v>
      </c>
      <c r="AD55" s="146">
        <v>12.6</v>
      </c>
      <c r="AE55" s="149">
        <v>0.2</v>
      </c>
      <c r="AF55" s="148" t="s">
        <v>205</v>
      </c>
      <c r="AG55" s="148">
        <v>108</v>
      </c>
      <c r="AH55" s="148">
        <v>5017</v>
      </c>
      <c r="AI55" s="148">
        <v>3</v>
      </c>
      <c r="AJ55" s="148">
        <v>6</v>
      </c>
      <c r="AK55" s="148"/>
    </row>
    <row r="56" spans="1:37">
      <c r="A56" s="143" t="s">
        <v>216</v>
      </c>
      <c r="B56" s="143" t="s">
        <v>241</v>
      </c>
      <c r="C56" s="143" t="s">
        <v>246</v>
      </c>
      <c r="D56" s="144">
        <v>2835</v>
      </c>
      <c r="E56" s="144">
        <v>269</v>
      </c>
      <c r="F56" s="144" t="s">
        <v>188</v>
      </c>
      <c r="G56" s="145">
        <v>598</v>
      </c>
      <c r="H56" s="145">
        <v>280</v>
      </c>
      <c r="I56" s="145">
        <v>2</v>
      </c>
      <c r="J56" s="145">
        <v>4</v>
      </c>
      <c r="K56" s="145">
        <v>3.6</v>
      </c>
      <c r="L56" s="146">
        <v>1</v>
      </c>
      <c r="M56" s="145">
        <v>0</v>
      </c>
      <c r="N56" s="147">
        <v>0.150717703349282</v>
      </c>
      <c r="O56" s="145">
        <v>15</v>
      </c>
      <c r="P56" s="145" t="s">
        <v>189</v>
      </c>
      <c r="Q56" s="147">
        <v>0.49206349206349198</v>
      </c>
      <c r="R56" s="145">
        <v>3</v>
      </c>
      <c r="S56" s="145">
        <v>2</v>
      </c>
      <c r="T56" s="146">
        <v>2.9827160493827201</v>
      </c>
      <c r="U56" s="146">
        <v>0</v>
      </c>
      <c r="V56" s="146">
        <v>1.09767891682785</v>
      </c>
      <c r="W56" s="148">
        <v>7945</v>
      </c>
      <c r="X56" s="146">
        <v>2.80246913580247</v>
      </c>
      <c r="Y56" s="146">
        <v>1.3947089947089899</v>
      </c>
      <c r="Z56" s="147">
        <v>9.8765432098765399E-2</v>
      </c>
      <c r="AA56" s="147">
        <v>0.442857142857143</v>
      </c>
      <c r="AB56" s="148">
        <v>1</v>
      </c>
      <c r="AC56" s="147">
        <v>7.8066914498141293E-2</v>
      </c>
      <c r="AD56" s="146">
        <v>10.5</v>
      </c>
      <c r="AE56" s="149">
        <v>0.2</v>
      </c>
      <c r="AF56" s="148" t="s">
        <v>190</v>
      </c>
      <c r="AG56" s="148">
        <v>240</v>
      </c>
      <c r="AH56" s="148">
        <v>7238</v>
      </c>
      <c r="AI56" s="148">
        <v>2</v>
      </c>
      <c r="AJ56" s="148">
        <v>6</v>
      </c>
      <c r="AK56" s="148"/>
    </row>
    <row r="57" spans="1:37">
      <c r="A57" s="143" t="s">
        <v>114</v>
      </c>
      <c r="B57" s="143" t="s">
        <v>241</v>
      </c>
      <c r="C57" s="143" t="s">
        <v>247</v>
      </c>
      <c r="D57" s="144">
        <v>3968</v>
      </c>
      <c r="E57" s="144">
        <v>718</v>
      </c>
      <c r="F57" s="144" t="s">
        <v>188</v>
      </c>
      <c r="G57" s="145" t="s">
        <v>123</v>
      </c>
      <c r="H57" s="145">
        <v>594</v>
      </c>
      <c r="I57" s="145">
        <v>2</v>
      </c>
      <c r="J57" s="145">
        <v>19.5</v>
      </c>
      <c r="K57" s="145">
        <v>9</v>
      </c>
      <c r="L57" s="146">
        <v>2</v>
      </c>
      <c r="M57" s="145">
        <v>1</v>
      </c>
      <c r="N57" s="147">
        <v>0.107294698773926</v>
      </c>
      <c r="O57" s="145">
        <v>25</v>
      </c>
      <c r="P57" s="145" t="s">
        <v>189</v>
      </c>
      <c r="Q57" s="147">
        <v>3.0848329048843201E-2</v>
      </c>
      <c r="R57" s="145">
        <v>3</v>
      </c>
      <c r="S57" s="145">
        <v>5</v>
      </c>
      <c r="T57" s="146">
        <v>4.5404611895161304</v>
      </c>
      <c r="U57" s="146">
        <v>1.65</v>
      </c>
      <c r="V57" s="146">
        <v>1.4222993361496701</v>
      </c>
      <c r="W57" s="148">
        <v>18854</v>
      </c>
      <c r="X57" s="146">
        <v>4.7515120967741904</v>
      </c>
      <c r="Y57" s="146">
        <v>3.3364415322580601</v>
      </c>
      <c r="Z57" s="147">
        <v>0.149697580645161</v>
      </c>
      <c r="AA57" s="147">
        <v>0.188552188552189</v>
      </c>
      <c r="AB57" s="148">
        <v>62</v>
      </c>
      <c r="AC57" s="147">
        <v>1.3746518105849601</v>
      </c>
      <c r="AD57" s="146">
        <v>46.2</v>
      </c>
      <c r="AE57" s="149">
        <v>0.5</v>
      </c>
      <c r="AF57" s="148" t="s">
        <v>194</v>
      </c>
      <c r="AG57" s="148">
        <v>320</v>
      </c>
      <c r="AH57" s="148">
        <v>13256</v>
      </c>
      <c r="AI57" s="148">
        <v>4</v>
      </c>
      <c r="AJ57" s="148">
        <v>12</v>
      </c>
      <c r="AK57" s="148"/>
    </row>
    <row r="58" spans="1:37">
      <c r="A58" s="175" t="s">
        <v>255</v>
      </c>
      <c r="B58" s="176"/>
      <c r="C58" s="176"/>
      <c r="D58" s="176">
        <f ca="1">SUBTOTAL(109,'2016'!$D$3:$D$58)</f>
        <v>236533</v>
      </c>
      <c r="E58" s="176">
        <f ca="1">SUBTOTAL(109,'2016'!$E$3:$E$58)</f>
        <v>22605</v>
      </c>
      <c r="F58" s="176"/>
      <c r="G58" s="176">
        <f ca="1">SUBTOTAL(109,'2016'!$G$3:$G$58)</f>
        <v>62259</v>
      </c>
      <c r="H58" s="176">
        <f ca="1">SUBTOTAL(109,'2016'!$H$3:$H$58)</f>
        <v>40555</v>
      </c>
      <c r="I58" s="176">
        <f ca="1">SUBTOTAL(109,'2016'!$I$3:$I$58)</f>
        <v>204</v>
      </c>
      <c r="J58" s="177">
        <f ca="1">SUBTOTAL(109,'2016'!$J$3:$J$58)</f>
        <v>1542.1</v>
      </c>
      <c r="K58" s="177">
        <f ca="1">SUBTOTAL(109,'2016'!$K$3:$K$58)</f>
        <v>376.42</v>
      </c>
      <c r="L58" s="178">
        <f ca="1">SUBTOTAL(101,'2016'!$L$3:$L$58)</f>
        <v>1.5330265534513901</v>
      </c>
      <c r="M58" s="176">
        <f ca="1">SUBTOTAL(109,'2016'!$M$3:$M$58)</f>
        <v>101</v>
      </c>
      <c r="N58" s="179">
        <f ca="1">SUBTOTAL(101,'2016'!$N$3:$N$58)</f>
        <v>0.18953018338559699</v>
      </c>
      <c r="O58" s="176">
        <f ca="1">SUBTOTAL(109,'2016'!$O$3:$O$58)</f>
        <v>1481</v>
      </c>
      <c r="P58" s="176"/>
      <c r="Q58" s="179"/>
      <c r="R58" s="176"/>
      <c r="S58" s="176"/>
      <c r="T58" s="178">
        <f>MEDIAN(T3:T57)</f>
        <v>3.7984006979905498</v>
      </c>
      <c r="U58" s="178">
        <f ca="1">SUBTOTAL(101,'2016'!$U$3:$U$58)</f>
        <v>1.3402000000000001</v>
      </c>
      <c r="V58" s="178">
        <f ca="1">SUBTOTAL(101,'2016'!$V$3:$V$58)</f>
        <v>1.4515120083528901</v>
      </c>
      <c r="W58" s="180">
        <f ca="1">SUBTOTAL(109,'2016'!$W$3:$W$58)</f>
        <v>1471390</v>
      </c>
      <c r="X58" s="178">
        <f ca="1">SUBTOTAL(101,'2016'!$X$3:$X$58)</f>
        <v>5.4426974509664099</v>
      </c>
      <c r="Y58" s="178">
        <f ca="1">SUBTOTAL(101,'2016'!$Y$3:$Y$58)</f>
        <v>4.9485474266569902</v>
      </c>
      <c r="Z58" s="179">
        <f>MEDIAN(Z3:Z57)</f>
        <v>0.144243124042371</v>
      </c>
      <c r="AA58" s="179">
        <f>MEDIAN(AA3:AA57)</f>
        <v>0.188552188552189</v>
      </c>
      <c r="AB58" s="180">
        <f ca="1">SUBTOTAL(109,'2016'!$AB$3:$AB$58)</f>
        <v>2297</v>
      </c>
      <c r="AC58" s="179">
        <f>MEDIAN(AC3:AC57)</f>
        <v>0.50386524822695056</v>
      </c>
      <c r="AD58" s="176"/>
      <c r="AE58" s="181"/>
      <c r="AF58" s="176"/>
      <c r="AG58" s="176"/>
      <c r="AH58" s="176"/>
      <c r="AI58" s="176"/>
      <c r="AJ58" s="176"/>
      <c r="AK58" s="176"/>
    </row>
  </sheetData>
  <pageMargins left="0.7" right="0.7" top="0.78749999999999998" bottom="0.78749999999999998" header="0.511811023622047" footer="0.511811023622047"/>
  <pageSetup paperSize="9" orientation="portrait" horizontalDpi="300" verticalDpi="300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K62"/>
  <sheetViews>
    <sheetView zoomScaleNormal="100" workbookViewId="0">
      <pane xSplit="1" ySplit="2" topLeftCell="F3" activePane="bottomRight" state="frozen"/>
      <selection pane="bottomRight" activeCell="F8" sqref="F8"/>
      <selection pane="bottomLeft" activeCell="A6" sqref="A6"/>
      <selection pane="topRight" activeCell="U1" sqref="U1"/>
    </sheetView>
  </sheetViews>
  <sheetFormatPr defaultColWidth="11.42578125" defaultRowHeight="13.9"/>
  <cols>
    <col min="1" max="1" width="23" customWidth="1"/>
    <col min="2" max="2" width="22.42578125" customWidth="1"/>
    <col min="3" max="3" width="24.7109375" customWidth="1"/>
    <col min="4" max="4" width="8.7109375" customWidth="1"/>
    <col min="5" max="5" width="7.42578125" customWidth="1"/>
    <col min="6" max="6" width="13.42578125" customWidth="1"/>
    <col min="7" max="7" width="8.140625" customWidth="1"/>
    <col min="8" max="8" width="7" customWidth="1"/>
    <col min="9" max="9" width="6.140625" customWidth="1"/>
    <col min="10" max="10" width="6.7109375" customWidth="1"/>
    <col min="11" max="11" width="9.42578125" customWidth="1"/>
    <col min="12" max="12" width="7.85546875" customWidth="1"/>
    <col min="13" max="13" width="9.42578125" style="129" customWidth="1"/>
    <col min="14" max="14" width="5.85546875" customWidth="1"/>
    <col min="15" max="15" width="6.85546875" customWidth="1"/>
    <col min="16" max="16" width="7" customWidth="1"/>
    <col min="17" max="17" width="6.42578125" customWidth="1"/>
    <col min="18" max="18" width="8.140625" style="129" customWidth="1"/>
    <col min="19" max="19" width="6.140625" customWidth="1"/>
    <col min="20" max="20" width="7.42578125" customWidth="1"/>
    <col min="21" max="21" width="8.28515625" style="130" customWidth="1"/>
    <col min="22" max="22" width="6.7109375" style="129" customWidth="1"/>
    <col min="23" max="23" width="9.140625" customWidth="1"/>
    <col min="24" max="24" width="7.42578125" style="129" customWidth="1"/>
    <col min="25" max="25" width="8" style="129" customWidth="1"/>
    <col min="26" max="26" width="9.42578125" customWidth="1"/>
    <col min="27" max="28" width="7.42578125" customWidth="1"/>
    <col min="29" max="29" width="8.42578125" customWidth="1"/>
    <col min="30" max="30" width="6.85546875" style="131" customWidth="1"/>
    <col min="31" max="31" width="7.28515625" style="171" customWidth="1"/>
    <col min="32" max="32" width="25.85546875" customWidth="1"/>
    <col min="33" max="33" width="7.42578125" style="131" customWidth="1"/>
    <col min="34" max="34" width="9.140625" style="131" customWidth="1"/>
    <col min="35" max="35" width="7.42578125" customWidth="1"/>
    <col min="36" max="36" width="6.140625" style="131" customWidth="1"/>
    <col min="37" max="37" width="8.28515625" customWidth="1"/>
  </cols>
  <sheetData>
    <row r="1" spans="1:37" s="1" customFormat="1" ht="106.5" customHeight="1">
      <c r="A1" s="70" t="s">
        <v>0</v>
      </c>
      <c r="B1" s="70" t="s">
        <v>217</v>
      </c>
      <c r="C1" s="70" t="s">
        <v>218</v>
      </c>
      <c r="D1" s="70" t="s">
        <v>219</v>
      </c>
      <c r="E1" s="70" t="s">
        <v>220</v>
      </c>
      <c r="F1" s="70" t="s">
        <v>137</v>
      </c>
      <c r="G1" s="70" t="s">
        <v>222</v>
      </c>
      <c r="H1" s="70" t="s">
        <v>256</v>
      </c>
      <c r="I1" s="70" t="s">
        <v>257</v>
      </c>
      <c r="J1" s="70" t="s">
        <v>258</v>
      </c>
      <c r="K1" s="70" t="s">
        <v>115</v>
      </c>
      <c r="L1" s="70" t="s">
        <v>224</v>
      </c>
      <c r="M1" s="133" t="s">
        <v>140</v>
      </c>
      <c r="N1" s="70" t="s">
        <v>9</v>
      </c>
      <c r="O1" s="70" t="s">
        <v>18</v>
      </c>
      <c r="P1" s="70" t="s">
        <v>143</v>
      </c>
      <c r="Q1" s="70" t="s">
        <v>226</v>
      </c>
      <c r="R1" s="133" t="s">
        <v>145</v>
      </c>
      <c r="S1" s="70" t="s">
        <v>11</v>
      </c>
      <c r="T1" s="70" t="s">
        <v>17</v>
      </c>
      <c r="U1" s="134" t="s">
        <v>12</v>
      </c>
      <c r="V1" s="133" t="s">
        <v>15</v>
      </c>
      <c r="W1" s="135" t="s">
        <v>147</v>
      </c>
      <c r="X1" s="133" t="s">
        <v>148</v>
      </c>
      <c r="Y1" s="133" t="s">
        <v>149</v>
      </c>
      <c r="Z1" s="134" t="s">
        <v>150</v>
      </c>
      <c r="AA1" s="134" t="s">
        <v>151</v>
      </c>
      <c r="AB1" s="135" t="s">
        <v>152</v>
      </c>
      <c r="AC1" s="136" t="s">
        <v>153</v>
      </c>
      <c r="AD1" s="135" t="s">
        <v>154</v>
      </c>
      <c r="AE1" s="136" t="s">
        <v>155</v>
      </c>
      <c r="AF1" s="70" t="s">
        <v>156</v>
      </c>
      <c r="AG1" s="135" t="s">
        <v>157</v>
      </c>
      <c r="AH1" s="135" t="s">
        <v>13</v>
      </c>
      <c r="AI1" s="70" t="s">
        <v>158</v>
      </c>
      <c r="AJ1" s="135" t="s">
        <v>159</v>
      </c>
      <c r="AK1" s="70" t="s">
        <v>227</v>
      </c>
    </row>
    <row r="2" spans="1:37" s="1" customFormat="1" ht="106.5" customHeight="1">
      <c r="A2" s="70" t="s">
        <v>20</v>
      </c>
      <c r="B2" s="70" t="s">
        <v>259</v>
      </c>
      <c r="C2" s="70" t="s">
        <v>229</v>
      </c>
      <c r="D2" s="70" t="s">
        <v>230</v>
      </c>
      <c r="E2" s="70" t="s">
        <v>231</v>
      </c>
      <c r="F2" s="70" t="s">
        <v>160</v>
      </c>
      <c r="G2" s="70" t="s">
        <v>162</v>
      </c>
      <c r="H2" s="70" t="s">
        <v>260</v>
      </c>
      <c r="I2" s="70" t="s">
        <v>261</v>
      </c>
      <c r="J2" s="70" t="s">
        <v>262</v>
      </c>
      <c r="K2" s="133" t="s">
        <v>263</v>
      </c>
      <c r="L2" s="70" t="s">
        <v>232</v>
      </c>
      <c r="M2" s="133" t="s">
        <v>234</v>
      </c>
      <c r="N2" s="70" t="s">
        <v>235</v>
      </c>
      <c r="O2" s="70" t="s">
        <v>236</v>
      </c>
      <c r="P2" s="70" t="s">
        <v>238</v>
      </c>
      <c r="Q2" s="70" t="s">
        <v>168</v>
      </c>
      <c r="R2" s="133" t="s">
        <v>169</v>
      </c>
      <c r="S2" s="70" t="s">
        <v>171</v>
      </c>
      <c r="T2" s="70" t="s">
        <v>264</v>
      </c>
      <c r="U2" s="134" t="s">
        <v>32</v>
      </c>
      <c r="V2" s="133" t="s">
        <v>35</v>
      </c>
      <c r="W2" s="70" t="s">
        <v>265</v>
      </c>
      <c r="X2" s="182" t="s">
        <v>266</v>
      </c>
      <c r="Y2" s="182" t="s">
        <v>267</v>
      </c>
      <c r="Z2" s="135" t="s">
        <v>268</v>
      </c>
      <c r="AA2" s="136" t="s">
        <v>177</v>
      </c>
      <c r="AB2" s="70" t="s">
        <v>269</v>
      </c>
      <c r="AC2" s="136" t="s">
        <v>179</v>
      </c>
      <c r="AD2" s="135" t="s">
        <v>239</v>
      </c>
      <c r="AE2" s="138" t="s">
        <v>270</v>
      </c>
      <c r="AF2" s="70" t="s">
        <v>271</v>
      </c>
      <c r="AG2" s="135" t="s">
        <v>183</v>
      </c>
      <c r="AH2" s="135" t="s">
        <v>184</v>
      </c>
      <c r="AI2" s="70" t="s">
        <v>186</v>
      </c>
      <c r="AJ2" s="135" t="s">
        <v>187</v>
      </c>
      <c r="AK2" s="70" t="s">
        <v>272</v>
      </c>
    </row>
    <row r="3" spans="1:37">
      <c r="A3" s="143" t="s">
        <v>40</v>
      </c>
      <c r="B3" s="143" t="s">
        <v>241</v>
      </c>
      <c r="C3" s="143" t="s">
        <v>242</v>
      </c>
      <c r="D3" s="144">
        <v>3076</v>
      </c>
      <c r="E3" s="144">
        <v>294</v>
      </c>
      <c r="F3" s="144" t="s">
        <v>188</v>
      </c>
      <c r="G3" s="145">
        <v>393</v>
      </c>
      <c r="H3" s="145">
        <v>2</v>
      </c>
      <c r="I3" s="145">
        <v>1</v>
      </c>
      <c r="J3" s="145">
        <v>0</v>
      </c>
      <c r="K3" s="145">
        <v>5</v>
      </c>
      <c r="L3" s="145">
        <v>17</v>
      </c>
      <c r="M3" s="146">
        <v>5</v>
      </c>
      <c r="N3" s="145">
        <v>1</v>
      </c>
      <c r="O3" s="145">
        <v>42</v>
      </c>
      <c r="P3" s="145">
        <v>3</v>
      </c>
      <c r="Q3" s="145">
        <v>12</v>
      </c>
      <c r="R3" s="146" t="s">
        <v>123</v>
      </c>
      <c r="S3" s="146">
        <v>1.21</v>
      </c>
      <c r="T3" s="147">
        <v>6.3004846526655903E-2</v>
      </c>
      <c r="U3" s="147">
        <v>0.136163660360757</v>
      </c>
      <c r="V3" s="146">
        <v>1.1643483231707299</v>
      </c>
      <c r="W3" s="148">
        <v>12221</v>
      </c>
      <c r="X3" s="146">
        <v>3.9730169050715198</v>
      </c>
      <c r="Y3" s="146">
        <v>1.6254876462938901</v>
      </c>
      <c r="Z3" s="147">
        <v>0.12776332899869999</v>
      </c>
      <c r="AA3" s="147">
        <v>0.173027989821883</v>
      </c>
      <c r="AB3" s="148">
        <v>59</v>
      </c>
      <c r="AC3" s="147">
        <v>4.5918367346938798</v>
      </c>
      <c r="AD3" s="148">
        <v>21</v>
      </c>
      <c r="AE3" s="149">
        <v>0.3</v>
      </c>
      <c r="AF3" s="145" t="s">
        <v>190</v>
      </c>
      <c r="AG3" s="148">
        <v>150</v>
      </c>
      <c r="AH3" s="148">
        <v>10496</v>
      </c>
      <c r="AI3" s="145">
        <v>3</v>
      </c>
      <c r="AJ3" s="148">
        <v>6</v>
      </c>
      <c r="AK3" s="145"/>
    </row>
    <row r="4" spans="1:37">
      <c r="A4" s="143" t="s">
        <v>41</v>
      </c>
      <c r="B4" s="143" t="s">
        <v>241</v>
      </c>
      <c r="C4" s="143" t="s">
        <v>242</v>
      </c>
      <c r="D4" s="144">
        <v>3935</v>
      </c>
      <c r="E4" s="144">
        <v>412</v>
      </c>
      <c r="F4" s="144" t="s">
        <v>188</v>
      </c>
      <c r="G4" s="145">
        <v>516</v>
      </c>
      <c r="H4" s="145">
        <v>2</v>
      </c>
      <c r="I4" s="145">
        <v>1</v>
      </c>
      <c r="J4" s="145">
        <v>0</v>
      </c>
      <c r="K4" s="145">
        <v>6</v>
      </c>
      <c r="L4" s="145">
        <v>30</v>
      </c>
      <c r="M4" s="146">
        <v>3</v>
      </c>
      <c r="N4" s="145">
        <v>2</v>
      </c>
      <c r="O4" s="145">
        <v>73</v>
      </c>
      <c r="P4" s="145">
        <v>2</v>
      </c>
      <c r="Q4" s="145">
        <v>2</v>
      </c>
      <c r="R4" s="146">
        <v>3.9942693773824698</v>
      </c>
      <c r="S4" s="146">
        <v>2</v>
      </c>
      <c r="T4" s="147">
        <v>8.5271317829457405E-2</v>
      </c>
      <c r="U4" s="147">
        <v>0.15062552126772299</v>
      </c>
      <c r="V4" s="146">
        <v>2.3663951560585299</v>
      </c>
      <c r="W4" s="148">
        <v>32829</v>
      </c>
      <c r="X4" s="146">
        <v>8.3428208386277003</v>
      </c>
      <c r="Y4" s="146">
        <v>2.1364675984752202</v>
      </c>
      <c r="Z4" s="147">
        <v>0.131130876747141</v>
      </c>
      <c r="AA4" s="147">
        <v>0.12596899224806199</v>
      </c>
      <c r="AB4" s="148">
        <v>20</v>
      </c>
      <c r="AC4" s="147">
        <v>1.21359223300971</v>
      </c>
      <c r="AD4" s="148">
        <v>29.82</v>
      </c>
      <c r="AE4" s="149">
        <v>0.33</v>
      </c>
      <c r="AF4" s="145" t="s">
        <v>192</v>
      </c>
      <c r="AG4" s="148">
        <v>182</v>
      </c>
      <c r="AH4" s="148">
        <v>13873</v>
      </c>
      <c r="AI4" s="145">
        <v>4</v>
      </c>
      <c r="AJ4" s="148">
        <v>9</v>
      </c>
      <c r="AK4" s="145"/>
    </row>
    <row r="5" spans="1:37">
      <c r="A5" s="143" t="s">
        <v>42</v>
      </c>
      <c r="B5" s="143" t="s">
        <v>241</v>
      </c>
      <c r="C5" s="143" t="s">
        <v>243</v>
      </c>
      <c r="D5" s="144">
        <v>9394</v>
      </c>
      <c r="E5" s="144">
        <v>699</v>
      </c>
      <c r="F5" s="144" t="s">
        <v>193</v>
      </c>
      <c r="G5" s="145">
        <v>720</v>
      </c>
      <c r="H5" s="145">
        <v>3</v>
      </c>
      <c r="I5" s="145">
        <v>2</v>
      </c>
      <c r="J5" s="145">
        <v>0</v>
      </c>
      <c r="K5" s="145">
        <v>7</v>
      </c>
      <c r="L5" s="145">
        <v>17</v>
      </c>
      <c r="M5" s="146">
        <v>0.5</v>
      </c>
      <c r="N5" s="145">
        <v>3</v>
      </c>
      <c r="O5" s="145">
        <v>27</v>
      </c>
      <c r="P5" s="145">
        <v>1</v>
      </c>
      <c r="Q5" s="145">
        <v>50</v>
      </c>
      <c r="R5" s="146">
        <v>2.4260325739833899</v>
      </c>
      <c r="S5" s="146">
        <v>1.41</v>
      </c>
      <c r="T5" s="147">
        <v>0.37577916295636699</v>
      </c>
      <c r="U5" s="147">
        <v>8.7751829725605801E-2</v>
      </c>
      <c r="V5" s="146">
        <v>2.6959677419354802</v>
      </c>
      <c r="W5" s="148">
        <v>33430</v>
      </c>
      <c r="X5" s="146">
        <v>3.5586544602938002</v>
      </c>
      <c r="Y5" s="146">
        <v>2.6612731530764302</v>
      </c>
      <c r="Z5" s="147">
        <v>7.66446668086012E-2</v>
      </c>
      <c r="AA5" s="147">
        <v>0.16666666666666699</v>
      </c>
      <c r="AB5" s="148">
        <v>13</v>
      </c>
      <c r="AC5" s="147">
        <v>0.200286123032904</v>
      </c>
      <c r="AD5" s="148">
        <v>42</v>
      </c>
      <c r="AE5" s="149">
        <v>0.4</v>
      </c>
      <c r="AF5" s="145" t="s">
        <v>194</v>
      </c>
      <c r="AG5" s="148">
        <v>220</v>
      </c>
      <c r="AH5" s="148">
        <v>12400</v>
      </c>
      <c r="AI5" s="145">
        <v>5</v>
      </c>
      <c r="AJ5" s="148">
        <v>15</v>
      </c>
      <c r="AK5" s="145"/>
    </row>
    <row r="6" spans="1:37">
      <c r="A6" s="143" t="s">
        <v>134</v>
      </c>
      <c r="B6" s="143" t="s">
        <v>244</v>
      </c>
      <c r="C6" s="143" t="s">
        <v>245</v>
      </c>
      <c r="D6" s="144">
        <v>13158</v>
      </c>
      <c r="E6" s="144">
        <v>0</v>
      </c>
      <c r="F6" s="144" t="s">
        <v>195</v>
      </c>
      <c r="G6" s="145">
        <v>5879</v>
      </c>
      <c r="H6" s="145">
        <v>18</v>
      </c>
      <c r="I6" s="145">
        <v>17</v>
      </c>
      <c r="J6" s="145">
        <v>0</v>
      </c>
      <c r="K6" s="145">
        <v>16</v>
      </c>
      <c r="L6" s="145">
        <v>99.2</v>
      </c>
      <c r="M6" s="146">
        <v>3.47058823529412</v>
      </c>
      <c r="N6" s="145">
        <v>5</v>
      </c>
      <c r="O6" s="145">
        <v>42</v>
      </c>
      <c r="P6" s="145">
        <v>2</v>
      </c>
      <c r="Q6" s="145">
        <v>5</v>
      </c>
      <c r="R6" s="146">
        <v>17.9358565131479</v>
      </c>
      <c r="S6" s="146">
        <v>1.1000000000000001</v>
      </c>
      <c r="T6" s="147">
        <v>0.51626189461724203</v>
      </c>
      <c r="U6" s="147">
        <v>0.535111719106247</v>
      </c>
      <c r="V6" s="146">
        <v>2.1183608769693798</v>
      </c>
      <c r="W6" s="148">
        <v>197785</v>
      </c>
      <c r="X6" s="146">
        <v>15.031539747682</v>
      </c>
      <c r="Y6" s="146">
        <v>8.2079343365253106</v>
      </c>
      <c r="Z6" s="147">
        <v>0.446800425596595</v>
      </c>
      <c r="AA6" s="147" t="s">
        <v>123</v>
      </c>
      <c r="AB6" s="148">
        <v>260</v>
      </c>
      <c r="AC6" s="147" t="s">
        <v>123</v>
      </c>
      <c r="AD6" s="148">
        <v>529.20000000000005</v>
      </c>
      <c r="AE6" s="149">
        <v>0.9</v>
      </c>
      <c r="AF6" s="145" t="s">
        <v>197</v>
      </c>
      <c r="AG6" s="148">
        <v>2588</v>
      </c>
      <c r="AH6" s="148">
        <v>93367</v>
      </c>
      <c r="AI6" s="145">
        <v>6</v>
      </c>
      <c r="AJ6" s="148">
        <v>53</v>
      </c>
      <c r="AK6" s="145"/>
    </row>
    <row r="7" spans="1:37">
      <c r="A7" s="143" t="s">
        <v>198</v>
      </c>
      <c r="B7" s="143" t="s">
        <v>241</v>
      </c>
      <c r="C7" s="143" t="s">
        <v>246</v>
      </c>
      <c r="D7" s="144">
        <v>3558</v>
      </c>
      <c r="E7" s="144">
        <v>293</v>
      </c>
      <c r="F7" s="144" t="s">
        <v>188</v>
      </c>
      <c r="G7" s="145">
        <v>587</v>
      </c>
      <c r="H7" s="145">
        <v>4</v>
      </c>
      <c r="I7" s="145">
        <v>3</v>
      </c>
      <c r="J7" s="145">
        <v>0</v>
      </c>
      <c r="K7" s="145">
        <v>9</v>
      </c>
      <c r="L7" s="145">
        <v>31</v>
      </c>
      <c r="M7" s="146">
        <v>4</v>
      </c>
      <c r="N7" s="145">
        <v>5</v>
      </c>
      <c r="O7" s="145">
        <v>83</v>
      </c>
      <c r="P7" s="145">
        <v>4</v>
      </c>
      <c r="Q7" s="145">
        <v>8</v>
      </c>
      <c r="R7" s="146">
        <v>6.0038223721191697</v>
      </c>
      <c r="S7" s="146">
        <v>1.18</v>
      </c>
      <c r="T7" s="147">
        <v>0.43584379358437902</v>
      </c>
      <c r="U7" s="147">
        <v>0.29510916450992097</v>
      </c>
      <c r="V7" s="146">
        <v>1.65141599909737</v>
      </c>
      <c r="W7" s="148">
        <v>29273</v>
      </c>
      <c r="X7" s="146">
        <v>8.2273749297358094</v>
      </c>
      <c r="Y7" s="146">
        <v>1.7866779089376099</v>
      </c>
      <c r="Z7" s="147">
        <v>0.16498032602585699</v>
      </c>
      <c r="AA7" s="147">
        <v>0.18398637137989801</v>
      </c>
      <c r="AB7" s="148">
        <v>139</v>
      </c>
      <c r="AC7" s="147">
        <v>9.6382252559726993</v>
      </c>
      <c r="AD7" s="148">
        <v>37.799999999999997</v>
      </c>
      <c r="AE7" s="149">
        <v>0.5</v>
      </c>
      <c r="AF7" s="145" t="s">
        <v>194</v>
      </c>
      <c r="AG7" s="148">
        <v>175</v>
      </c>
      <c r="AH7" s="148">
        <v>17726</v>
      </c>
      <c r="AI7" s="145">
        <v>7</v>
      </c>
      <c r="AJ7" s="148">
        <v>16</v>
      </c>
      <c r="AK7" s="145"/>
    </row>
    <row r="8" spans="1:37">
      <c r="A8" s="143" t="s">
        <v>48</v>
      </c>
      <c r="B8" s="143" t="s">
        <v>241</v>
      </c>
      <c r="C8" s="143" t="s">
        <v>242</v>
      </c>
      <c r="D8" s="144">
        <v>3671</v>
      </c>
      <c r="E8" s="144">
        <v>327</v>
      </c>
      <c r="F8" s="144" t="s">
        <v>188</v>
      </c>
      <c r="G8" s="145">
        <v>586</v>
      </c>
      <c r="H8" s="145">
        <v>11</v>
      </c>
      <c r="I8" s="145">
        <v>1</v>
      </c>
      <c r="J8" s="145">
        <v>9</v>
      </c>
      <c r="K8" s="145">
        <v>9</v>
      </c>
      <c r="L8" s="145">
        <v>11.5</v>
      </c>
      <c r="M8" s="146">
        <v>1</v>
      </c>
      <c r="N8" s="145">
        <v>3</v>
      </c>
      <c r="O8" s="145">
        <v>56</v>
      </c>
      <c r="P8" s="145">
        <v>1</v>
      </c>
      <c r="Q8" s="145">
        <v>3</v>
      </c>
      <c r="R8" s="146">
        <v>3.3006837374012501</v>
      </c>
      <c r="S8" s="146">
        <v>1.43</v>
      </c>
      <c r="T8" s="147">
        <v>5.0535987748851499E-2</v>
      </c>
      <c r="U8" s="147">
        <v>0.12759140595552201</v>
      </c>
      <c r="V8" s="146">
        <v>2.2394300614639602</v>
      </c>
      <c r="W8" s="148">
        <v>24047</v>
      </c>
      <c r="X8" s="146">
        <v>6.5505311904113297</v>
      </c>
      <c r="Y8" s="146">
        <v>2.3903568509942801</v>
      </c>
      <c r="Z8" s="147">
        <v>0.15962952873876299</v>
      </c>
      <c r="AA8" s="147">
        <v>0.138225255972696</v>
      </c>
      <c r="AB8" s="148">
        <v>116</v>
      </c>
      <c r="AC8" s="147">
        <v>1</v>
      </c>
      <c r="AD8" s="148">
        <v>34.44</v>
      </c>
      <c r="AE8" s="149">
        <v>0.5</v>
      </c>
      <c r="AF8" s="145" t="s">
        <v>190</v>
      </c>
      <c r="AG8" s="148">
        <v>204</v>
      </c>
      <c r="AH8" s="148">
        <v>10738</v>
      </c>
      <c r="AI8" s="145">
        <v>3</v>
      </c>
      <c r="AJ8" s="148">
        <v>7.5</v>
      </c>
      <c r="AK8" s="145"/>
    </row>
    <row r="9" spans="1:37">
      <c r="A9" s="143" t="s">
        <v>49</v>
      </c>
      <c r="B9" s="143" t="s">
        <v>241</v>
      </c>
      <c r="C9" s="143" t="s">
        <v>247</v>
      </c>
      <c r="D9" s="144">
        <v>1324</v>
      </c>
      <c r="E9" s="144">
        <v>72</v>
      </c>
      <c r="F9" s="144" t="s">
        <v>188</v>
      </c>
      <c r="G9" s="145">
        <v>200</v>
      </c>
      <c r="H9" s="145">
        <v>3</v>
      </c>
      <c r="I9" s="145">
        <v>2</v>
      </c>
      <c r="J9" s="145">
        <v>0</v>
      </c>
      <c r="K9" s="145">
        <v>2</v>
      </c>
      <c r="L9" s="145">
        <v>9.5</v>
      </c>
      <c r="M9" s="146">
        <v>0</v>
      </c>
      <c r="N9" s="145">
        <v>2</v>
      </c>
      <c r="O9" s="145">
        <v>17</v>
      </c>
      <c r="P9" s="145">
        <v>1</v>
      </c>
      <c r="Q9" s="145" t="s">
        <v>248</v>
      </c>
      <c r="R9" s="146">
        <v>3.0128398791540798</v>
      </c>
      <c r="S9" s="146">
        <v>1.2</v>
      </c>
      <c r="T9" s="147">
        <v>0.73607038123167201</v>
      </c>
      <c r="U9" s="147">
        <v>0.13639999999999999</v>
      </c>
      <c r="V9" s="146">
        <v>0.62009419152276302</v>
      </c>
      <c r="W9" s="148">
        <v>3950</v>
      </c>
      <c r="X9" s="146">
        <v>2.9833836858006002</v>
      </c>
      <c r="Y9" s="146">
        <v>1.6616314199395801</v>
      </c>
      <c r="Z9" s="147">
        <v>0.15105740181268901</v>
      </c>
      <c r="AA9" s="147">
        <v>0.1</v>
      </c>
      <c r="AB9" s="148">
        <v>9</v>
      </c>
      <c r="AC9" s="147">
        <v>2.0416666666666701</v>
      </c>
      <c r="AD9" s="148">
        <v>10.08</v>
      </c>
      <c r="AE9" s="149">
        <v>0.11</v>
      </c>
      <c r="AF9" s="145" t="s">
        <v>190</v>
      </c>
      <c r="AG9" s="148">
        <v>75</v>
      </c>
      <c r="AH9" s="148">
        <v>6370</v>
      </c>
      <c r="AI9" s="145">
        <v>4</v>
      </c>
      <c r="AJ9" s="148">
        <v>8</v>
      </c>
      <c r="AK9" s="145"/>
    </row>
    <row r="10" spans="1:37">
      <c r="A10" s="143" t="s">
        <v>50</v>
      </c>
      <c r="B10" s="143" t="s">
        <v>241</v>
      </c>
      <c r="C10" s="143" t="s">
        <v>243</v>
      </c>
      <c r="D10" s="144">
        <v>1732</v>
      </c>
      <c r="E10" s="144">
        <v>174</v>
      </c>
      <c r="F10" s="144" t="s">
        <v>188</v>
      </c>
      <c r="G10" s="145">
        <v>213</v>
      </c>
      <c r="H10" s="145">
        <v>4</v>
      </c>
      <c r="I10" s="145">
        <v>3</v>
      </c>
      <c r="J10" s="145">
        <v>0</v>
      </c>
      <c r="K10" s="145">
        <v>4</v>
      </c>
      <c r="L10" s="145">
        <v>4</v>
      </c>
      <c r="M10" s="146">
        <v>0</v>
      </c>
      <c r="N10" s="145">
        <v>3</v>
      </c>
      <c r="O10" s="145">
        <v>6</v>
      </c>
      <c r="P10" s="145">
        <v>1</v>
      </c>
      <c r="Q10" s="145">
        <v>2</v>
      </c>
      <c r="R10" s="146">
        <v>4.13625866050808</v>
      </c>
      <c r="S10" s="146">
        <v>1.56</v>
      </c>
      <c r="T10" s="147">
        <v>0.27541589648798498</v>
      </c>
      <c r="U10" s="147">
        <v>0.20791698693312799</v>
      </c>
      <c r="V10" s="146">
        <v>1.25119961612284</v>
      </c>
      <c r="W10" s="148">
        <v>10430</v>
      </c>
      <c r="X10" s="146">
        <v>6.0219399538106204</v>
      </c>
      <c r="Y10" s="146">
        <v>2.3094688221709001</v>
      </c>
      <c r="Z10" s="147">
        <v>0.1229792147806</v>
      </c>
      <c r="AA10" s="147">
        <v>0.21126760563380301</v>
      </c>
      <c r="AB10" s="148">
        <v>14</v>
      </c>
      <c r="AC10" s="147">
        <v>1.2068965517241399</v>
      </c>
      <c r="AD10" s="148">
        <v>12.6</v>
      </c>
      <c r="AE10" s="149">
        <v>0.2</v>
      </c>
      <c r="AF10" s="145" t="s">
        <v>190</v>
      </c>
      <c r="AG10" s="148">
        <v>90</v>
      </c>
      <c r="AH10" s="148">
        <v>8336</v>
      </c>
      <c r="AI10" s="145">
        <v>3</v>
      </c>
      <c r="AJ10" s="148">
        <v>6</v>
      </c>
      <c r="AK10" s="145"/>
    </row>
    <row r="11" spans="1:37">
      <c r="A11" s="143" t="s">
        <v>199</v>
      </c>
      <c r="B11" s="143" t="s">
        <v>241</v>
      </c>
      <c r="C11" s="143" t="s">
        <v>247</v>
      </c>
      <c r="D11" s="144">
        <v>9013</v>
      </c>
      <c r="E11" s="144">
        <v>1218</v>
      </c>
      <c r="F11" s="144" t="s">
        <v>193</v>
      </c>
      <c r="G11" s="145">
        <v>1181</v>
      </c>
      <c r="H11" s="145">
        <v>3</v>
      </c>
      <c r="I11" s="145">
        <v>2</v>
      </c>
      <c r="J11" s="145">
        <v>0</v>
      </c>
      <c r="K11" s="145">
        <v>14</v>
      </c>
      <c r="L11" s="145">
        <v>70</v>
      </c>
      <c r="M11" s="146">
        <v>4</v>
      </c>
      <c r="N11" s="145">
        <v>2</v>
      </c>
      <c r="O11" s="145">
        <v>43</v>
      </c>
      <c r="P11" s="145">
        <v>12</v>
      </c>
      <c r="Q11" s="145">
        <v>43</v>
      </c>
      <c r="R11" s="146">
        <v>2.9004770886497302</v>
      </c>
      <c r="S11" s="146">
        <v>1.48</v>
      </c>
      <c r="T11" s="147">
        <v>0.57682242990654198</v>
      </c>
      <c r="U11" s="147">
        <v>0.179324196075835</v>
      </c>
      <c r="V11" s="146">
        <v>2.2853457684294098</v>
      </c>
      <c r="W11" s="148">
        <v>46068</v>
      </c>
      <c r="X11" s="146">
        <v>5.1112837013203203</v>
      </c>
      <c r="Y11" s="146">
        <v>10.734494618883801</v>
      </c>
      <c r="Z11" s="147">
        <v>0.13103295240208601</v>
      </c>
      <c r="AA11" s="147">
        <v>0.110076206604572</v>
      </c>
      <c r="AB11" s="148">
        <v>80</v>
      </c>
      <c r="AC11" s="147" t="s">
        <v>123</v>
      </c>
      <c r="AD11" s="148">
        <v>75.599999999999994</v>
      </c>
      <c r="AE11" s="149">
        <v>0.8</v>
      </c>
      <c r="AF11" s="145" t="s">
        <v>194</v>
      </c>
      <c r="AG11" s="148">
        <v>422</v>
      </c>
      <c r="AH11" s="148">
        <v>20158</v>
      </c>
      <c r="AI11" s="145">
        <v>3</v>
      </c>
      <c r="AJ11" s="148">
        <v>13</v>
      </c>
      <c r="AK11" s="145"/>
    </row>
    <row r="12" spans="1:37">
      <c r="A12" s="143" t="s">
        <v>200</v>
      </c>
      <c r="B12" s="143" t="s">
        <v>241</v>
      </c>
      <c r="C12" s="143" t="s">
        <v>242</v>
      </c>
      <c r="D12" s="144">
        <v>6300</v>
      </c>
      <c r="E12" s="144">
        <v>393</v>
      </c>
      <c r="F12" s="144" t="s">
        <v>193</v>
      </c>
      <c r="G12" s="145">
        <v>1215</v>
      </c>
      <c r="H12" s="145">
        <v>6</v>
      </c>
      <c r="I12" s="145">
        <v>5</v>
      </c>
      <c r="J12" s="145">
        <v>0</v>
      </c>
      <c r="K12" s="145">
        <v>7</v>
      </c>
      <c r="L12" s="145">
        <v>11</v>
      </c>
      <c r="M12" s="146">
        <v>1.2</v>
      </c>
      <c r="N12" s="145">
        <v>2</v>
      </c>
      <c r="O12" s="145">
        <v>17</v>
      </c>
      <c r="P12" s="145">
        <v>3</v>
      </c>
      <c r="Q12" s="145">
        <v>5</v>
      </c>
      <c r="R12" s="146">
        <v>0.94957142857142895</v>
      </c>
      <c r="S12" s="146" t="s">
        <v>123</v>
      </c>
      <c r="T12" s="147" t="s">
        <v>123</v>
      </c>
      <c r="U12" s="147">
        <v>0.120629159104658</v>
      </c>
      <c r="V12" s="146">
        <v>0.42090523766273102</v>
      </c>
      <c r="W12" s="148">
        <v>5561</v>
      </c>
      <c r="X12" s="146">
        <v>0.88269841269841298</v>
      </c>
      <c r="Y12" s="146">
        <v>0.38095238095238099</v>
      </c>
      <c r="Z12" s="147">
        <v>0.192857142857143</v>
      </c>
      <c r="AA12" s="147">
        <v>0.51193415637860096</v>
      </c>
      <c r="AB12" s="148">
        <v>18</v>
      </c>
      <c r="AC12" s="147">
        <v>0.34351145038167902</v>
      </c>
      <c r="AD12" s="148">
        <v>21</v>
      </c>
      <c r="AE12" s="149">
        <v>0.4</v>
      </c>
      <c r="AF12" s="145" t="s">
        <v>190</v>
      </c>
      <c r="AG12" s="148">
        <v>237</v>
      </c>
      <c r="AH12" s="148">
        <v>13212</v>
      </c>
      <c r="AI12" s="145">
        <v>3</v>
      </c>
      <c r="AJ12" s="148">
        <v>6</v>
      </c>
      <c r="AK12" s="145"/>
    </row>
    <row r="13" spans="1:37">
      <c r="A13" s="143" t="s">
        <v>52</v>
      </c>
      <c r="B13" s="143" t="s">
        <v>249</v>
      </c>
      <c r="C13" s="143" t="s">
        <v>246</v>
      </c>
      <c r="D13" s="144">
        <v>15324</v>
      </c>
      <c r="E13" s="144">
        <v>0</v>
      </c>
      <c r="F13" s="144" t="s">
        <v>195</v>
      </c>
      <c r="G13" s="145">
        <v>1358</v>
      </c>
      <c r="H13" s="145">
        <v>5</v>
      </c>
      <c r="I13" s="145">
        <v>4</v>
      </c>
      <c r="J13" s="145">
        <v>0</v>
      </c>
      <c r="K13" s="145">
        <v>14</v>
      </c>
      <c r="L13" s="145">
        <v>74</v>
      </c>
      <c r="M13" s="146">
        <v>1.5</v>
      </c>
      <c r="N13" s="145">
        <v>2</v>
      </c>
      <c r="O13" s="145">
        <v>36</v>
      </c>
      <c r="P13" s="145">
        <v>2</v>
      </c>
      <c r="Q13" s="145">
        <v>3</v>
      </c>
      <c r="R13" s="146">
        <v>3.2220040459410102</v>
      </c>
      <c r="S13" s="146">
        <v>1.03</v>
      </c>
      <c r="T13" s="147">
        <v>0.219620628334321</v>
      </c>
      <c r="U13" s="147">
        <v>0.22893935438962801</v>
      </c>
      <c r="V13" s="146">
        <v>1.91421429761706</v>
      </c>
      <c r="W13" s="148">
        <v>57436</v>
      </c>
      <c r="X13" s="146">
        <v>3.74810754372227</v>
      </c>
      <c r="Y13" s="146">
        <v>2.2024275646045401</v>
      </c>
      <c r="Z13" s="147">
        <v>8.8619159488384197E-2</v>
      </c>
      <c r="AA13" s="147">
        <v>0.21207658321060399</v>
      </c>
      <c r="AB13" s="148">
        <v>24</v>
      </c>
      <c r="AC13" s="147" t="s">
        <v>123</v>
      </c>
      <c r="AD13" s="148">
        <v>77.7</v>
      </c>
      <c r="AE13" s="149">
        <v>0.8</v>
      </c>
      <c r="AF13" s="145" t="s">
        <v>194</v>
      </c>
      <c r="AG13" s="148">
        <v>350</v>
      </c>
      <c r="AH13" s="148">
        <v>30005</v>
      </c>
      <c r="AI13" s="145">
        <v>5</v>
      </c>
      <c r="AJ13" s="148">
        <v>28</v>
      </c>
      <c r="AK13" s="145"/>
    </row>
    <row r="14" spans="1:37">
      <c r="A14" s="143" t="s">
        <v>201</v>
      </c>
      <c r="B14" s="143" t="s">
        <v>250</v>
      </c>
      <c r="C14" s="143" t="s">
        <v>246</v>
      </c>
      <c r="D14" s="144" t="s">
        <v>123</v>
      </c>
      <c r="E14" s="144">
        <v>539</v>
      </c>
      <c r="F14" s="144" t="s">
        <v>273</v>
      </c>
      <c r="G14" s="145">
        <v>321</v>
      </c>
      <c r="H14" s="145">
        <v>4</v>
      </c>
      <c r="I14" s="145">
        <v>3</v>
      </c>
      <c r="J14" s="145">
        <v>0</v>
      </c>
      <c r="K14" s="145">
        <v>2</v>
      </c>
      <c r="L14" s="145">
        <v>17</v>
      </c>
      <c r="M14" s="146">
        <v>2</v>
      </c>
      <c r="N14" s="145">
        <v>1</v>
      </c>
      <c r="O14" s="145">
        <v>18</v>
      </c>
      <c r="P14" s="145">
        <v>3</v>
      </c>
      <c r="Q14" s="145">
        <v>5</v>
      </c>
      <c r="R14" s="146">
        <v>11.4431354359926</v>
      </c>
      <c r="S14" s="146">
        <v>1.39</v>
      </c>
      <c r="T14" s="147">
        <v>4.1257367387033402E-2</v>
      </c>
      <c r="U14" s="147">
        <v>0.18969696969697</v>
      </c>
      <c r="V14" s="146">
        <v>0.52055757291788696</v>
      </c>
      <c r="W14" s="148">
        <v>4444</v>
      </c>
      <c r="X14" s="146">
        <v>8.2448979591836693</v>
      </c>
      <c r="Y14" s="146">
        <v>44.5269016697588</v>
      </c>
      <c r="Z14" s="147">
        <v>0.59554730983302395</v>
      </c>
      <c r="AA14" s="147">
        <v>0.23676012461059201</v>
      </c>
      <c r="AB14" s="148">
        <v>15</v>
      </c>
      <c r="AC14" s="147" t="s">
        <v>123</v>
      </c>
      <c r="AD14" s="148" t="s">
        <v>274</v>
      </c>
      <c r="AE14" s="149">
        <v>0.09</v>
      </c>
      <c r="AF14" s="145" t="s">
        <v>190</v>
      </c>
      <c r="AG14" s="148">
        <v>128</v>
      </c>
      <c r="AH14" s="148">
        <v>8537</v>
      </c>
      <c r="AI14" s="145">
        <v>5</v>
      </c>
      <c r="AJ14" s="148">
        <v>33</v>
      </c>
      <c r="AK14" s="145">
        <v>2</v>
      </c>
    </row>
    <row r="15" spans="1:37">
      <c r="A15" s="143" t="s">
        <v>202</v>
      </c>
      <c r="B15" s="143" t="s">
        <v>241</v>
      </c>
      <c r="C15" s="143" t="s">
        <v>242</v>
      </c>
      <c r="D15" s="144">
        <v>2255</v>
      </c>
      <c r="E15" s="144">
        <v>215</v>
      </c>
      <c r="F15" s="144" t="s">
        <v>188</v>
      </c>
      <c r="G15" s="145">
        <v>532</v>
      </c>
      <c r="H15" s="145">
        <v>7</v>
      </c>
      <c r="I15" s="145">
        <v>4</v>
      </c>
      <c r="J15" s="145">
        <v>2</v>
      </c>
      <c r="K15" s="145">
        <v>1</v>
      </c>
      <c r="L15" s="145">
        <v>10.5</v>
      </c>
      <c r="M15" s="146">
        <v>1.75</v>
      </c>
      <c r="N15" s="145">
        <v>1</v>
      </c>
      <c r="O15" s="145">
        <v>13</v>
      </c>
      <c r="P15" s="145">
        <v>1</v>
      </c>
      <c r="Q15" s="145">
        <v>5</v>
      </c>
      <c r="R15" s="146">
        <v>3.4247893569844798</v>
      </c>
      <c r="S15" s="146" t="s">
        <v>123</v>
      </c>
      <c r="T15" s="147" t="s">
        <v>123</v>
      </c>
      <c r="U15" s="147">
        <v>0.14624624624624599</v>
      </c>
      <c r="V15" s="146" t="s">
        <v>123</v>
      </c>
      <c r="W15" s="148">
        <v>0</v>
      </c>
      <c r="X15" s="146" t="s">
        <v>123</v>
      </c>
      <c r="Y15" s="146">
        <v>1.5964523281596501</v>
      </c>
      <c r="Z15" s="147">
        <v>0.235920177383592</v>
      </c>
      <c r="AA15" s="147">
        <v>0.139097744360902</v>
      </c>
      <c r="AB15" s="148">
        <v>5</v>
      </c>
      <c r="AC15" s="147" t="s">
        <v>123</v>
      </c>
      <c r="AD15" s="148">
        <v>11.894399999999999</v>
      </c>
      <c r="AE15" s="149">
        <v>0.08</v>
      </c>
      <c r="AF15" s="145" t="s">
        <v>190</v>
      </c>
      <c r="AG15" s="148">
        <v>72</v>
      </c>
      <c r="AH15" s="148">
        <v>6735</v>
      </c>
      <c r="AI15" s="145">
        <v>3</v>
      </c>
      <c r="AJ15" s="148">
        <v>6</v>
      </c>
      <c r="AK15" s="145"/>
    </row>
    <row r="16" spans="1:37">
      <c r="A16" s="143" t="s">
        <v>203</v>
      </c>
      <c r="B16" s="143" t="s">
        <v>241</v>
      </c>
      <c r="C16" s="143" t="s">
        <v>245</v>
      </c>
      <c r="D16" s="144">
        <v>2315</v>
      </c>
      <c r="E16" s="144">
        <v>194</v>
      </c>
      <c r="F16" s="144" t="s">
        <v>188</v>
      </c>
      <c r="G16" s="145">
        <v>199</v>
      </c>
      <c r="H16" s="145">
        <v>16</v>
      </c>
      <c r="I16" s="145">
        <v>0</v>
      </c>
      <c r="J16" s="145">
        <v>15</v>
      </c>
      <c r="K16" s="145">
        <v>4</v>
      </c>
      <c r="L16" s="145">
        <v>23</v>
      </c>
      <c r="M16" s="146">
        <v>0</v>
      </c>
      <c r="N16" s="145">
        <v>1</v>
      </c>
      <c r="O16" s="145">
        <v>31</v>
      </c>
      <c r="P16" s="145">
        <v>2</v>
      </c>
      <c r="Q16" s="145">
        <v>3</v>
      </c>
      <c r="R16" s="146">
        <v>3.4557235421166301</v>
      </c>
      <c r="S16" s="146" t="s">
        <v>123</v>
      </c>
      <c r="T16" s="147" t="s">
        <v>123</v>
      </c>
      <c r="U16" s="147">
        <v>0.23409436834094399</v>
      </c>
      <c r="V16" s="146">
        <v>1.25181295323831</v>
      </c>
      <c r="W16" s="148">
        <v>5006</v>
      </c>
      <c r="X16" s="146">
        <v>2.1624190064794799</v>
      </c>
      <c r="Y16" s="146">
        <v>1.63930885529158</v>
      </c>
      <c r="Z16" s="147">
        <v>8.5961123110151194E-2</v>
      </c>
      <c r="AA16" s="147">
        <v>0.21105527638190999</v>
      </c>
      <c r="AB16" s="148">
        <v>4</v>
      </c>
      <c r="AC16" s="147">
        <v>0.231958762886598</v>
      </c>
      <c r="AD16" s="148">
        <v>21</v>
      </c>
      <c r="AE16" s="149">
        <v>0.2</v>
      </c>
      <c r="AF16" s="145" t="s">
        <v>275</v>
      </c>
      <c r="AG16" s="148">
        <v>115</v>
      </c>
      <c r="AH16" s="148">
        <v>3999</v>
      </c>
      <c r="AI16" s="145">
        <v>3</v>
      </c>
      <c r="AJ16" s="148">
        <v>6</v>
      </c>
      <c r="AK16" s="145"/>
    </row>
    <row r="17" spans="1:37">
      <c r="A17" s="143" t="s">
        <v>55</v>
      </c>
      <c r="B17" s="143" t="s">
        <v>249</v>
      </c>
      <c r="C17" s="143" t="s">
        <v>242</v>
      </c>
      <c r="D17" s="144">
        <v>3279</v>
      </c>
      <c r="E17" s="144">
        <v>329</v>
      </c>
      <c r="F17" s="144" t="s">
        <v>188</v>
      </c>
      <c r="G17" s="145">
        <v>471</v>
      </c>
      <c r="H17" s="145">
        <v>3</v>
      </c>
      <c r="I17" s="145">
        <v>2</v>
      </c>
      <c r="J17" s="145">
        <v>0</v>
      </c>
      <c r="K17" s="145">
        <v>5</v>
      </c>
      <c r="L17" s="145">
        <v>30</v>
      </c>
      <c r="M17" s="146">
        <v>3</v>
      </c>
      <c r="N17" s="145">
        <v>2</v>
      </c>
      <c r="O17" s="145">
        <v>35</v>
      </c>
      <c r="P17" s="145">
        <v>1</v>
      </c>
      <c r="Q17" s="145">
        <v>6</v>
      </c>
      <c r="R17" s="146">
        <v>3.4776913693199099</v>
      </c>
      <c r="S17" s="146">
        <v>1.36</v>
      </c>
      <c r="T17" s="147">
        <v>0.32567567567567601</v>
      </c>
      <c r="U17" s="147">
        <v>0.15072434335228799</v>
      </c>
      <c r="V17" s="146">
        <v>2.0909768211920499</v>
      </c>
      <c r="W17" s="148">
        <v>25259</v>
      </c>
      <c r="X17" s="146">
        <v>7.7032631899969504</v>
      </c>
      <c r="Y17" s="146">
        <v>2.2259835315644998</v>
      </c>
      <c r="Z17" s="147">
        <v>0.143641354071363</v>
      </c>
      <c r="AA17" s="147">
        <v>0.16772823779193199</v>
      </c>
      <c r="AB17" s="148">
        <v>60</v>
      </c>
      <c r="AC17" s="147">
        <v>0.91185410334346495</v>
      </c>
      <c r="AD17" s="148">
        <v>24.6876</v>
      </c>
      <c r="AE17" s="149">
        <v>0.3</v>
      </c>
      <c r="AF17" s="145" t="s">
        <v>192</v>
      </c>
      <c r="AG17" s="148">
        <v>306</v>
      </c>
      <c r="AH17" s="148">
        <v>12080</v>
      </c>
      <c r="AI17" s="145">
        <v>4</v>
      </c>
      <c r="AJ17" s="148">
        <v>11</v>
      </c>
      <c r="AK17" s="145"/>
    </row>
    <row r="18" spans="1:37">
      <c r="A18" s="143" t="s">
        <v>56</v>
      </c>
      <c r="B18" s="143" t="s">
        <v>241</v>
      </c>
      <c r="C18" s="143" t="s">
        <v>246</v>
      </c>
      <c r="D18" s="144">
        <v>2415</v>
      </c>
      <c r="E18" s="144">
        <v>566</v>
      </c>
      <c r="F18" s="144" t="s">
        <v>188</v>
      </c>
      <c r="G18" s="145">
        <v>237</v>
      </c>
      <c r="H18" s="145">
        <v>3</v>
      </c>
      <c r="I18" s="145">
        <v>2</v>
      </c>
      <c r="J18" s="145">
        <v>0</v>
      </c>
      <c r="K18" s="145">
        <v>7</v>
      </c>
      <c r="L18" s="145">
        <v>18</v>
      </c>
      <c r="M18" s="146">
        <v>1</v>
      </c>
      <c r="N18" s="145">
        <v>1</v>
      </c>
      <c r="O18" s="145">
        <v>36</v>
      </c>
      <c r="P18" s="145">
        <v>1</v>
      </c>
      <c r="Q18" s="145">
        <v>6</v>
      </c>
      <c r="R18" s="146">
        <v>3.7225672877846798</v>
      </c>
      <c r="S18" s="146">
        <v>1.18</v>
      </c>
      <c r="T18" s="147">
        <v>0.256410256410256</v>
      </c>
      <c r="U18" s="147">
        <v>0.113632030505243</v>
      </c>
      <c r="V18" s="146">
        <v>0.52490382668556401</v>
      </c>
      <c r="W18" s="148">
        <v>5185</v>
      </c>
      <c r="X18" s="146">
        <v>2.1469979296066302</v>
      </c>
      <c r="Y18" s="146" t="s">
        <v>123</v>
      </c>
      <c r="Z18" s="147">
        <v>9.8136645962732902E-2</v>
      </c>
      <c r="AA18" s="147">
        <v>0.29957805907173002</v>
      </c>
      <c r="AB18" s="148">
        <v>47</v>
      </c>
      <c r="AC18" s="147">
        <v>2.0759717314487598</v>
      </c>
      <c r="AD18" s="148">
        <v>35.700000000000003</v>
      </c>
      <c r="AE18" s="149">
        <v>0.4</v>
      </c>
      <c r="AF18" s="145" t="s">
        <v>194</v>
      </c>
      <c r="AG18" s="148">
        <v>150</v>
      </c>
      <c r="AH18" s="148">
        <v>9878</v>
      </c>
      <c r="AI18" s="145">
        <v>4</v>
      </c>
      <c r="AJ18" s="148">
        <v>11</v>
      </c>
      <c r="AK18" s="145"/>
    </row>
    <row r="19" spans="1:37">
      <c r="A19" s="143" t="s">
        <v>57</v>
      </c>
      <c r="B19" s="143" t="s">
        <v>241</v>
      </c>
      <c r="C19" s="143" t="s">
        <v>242</v>
      </c>
      <c r="D19" s="144">
        <v>1377</v>
      </c>
      <c r="E19" s="144">
        <v>58</v>
      </c>
      <c r="F19" s="144" t="s">
        <v>188</v>
      </c>
      <c r="G19" s="145">
        <v>154</v>
      </c>
      <c r="H19" s="145">
        <v>2</v>
      </c>
      <c r="I19" s="145">
        <v>0</v>
      </c>
      <c r="J19" s="145">
        <v>1</v>
      </c>
      <c r="K19" s="145">
        <v>5</v>
      </c>
      <c r="L19" s="145">
        <v>23</v>
      </c>
      <c r="M19" s="146">
        <v>0</v>
      </c>
      <c r="N19" s="145">
        <v>2</v>
      </c>
      <c r="O19" s="145">
        <v>20</v>
      </c>
      <c r="P19" s="145">
        <v>2</v>
      </c>
      <c r="Q19" s="145">
        <v>2</v>
      </c>
      <c r="R19" s="146">
        <v>3.6310820624546101</v>
      </c>
      <c r="S19" s="146">
        <v>1.41</v>
      </c>
      <c r="T19" s="147">
        <v>0.768392370572207</v>
      </c>
      <c r="U19" s="147">
        <v>0.14680000000000001</v>
      </c>
      <c r="V19" s="146">
        <v>0.74987714987715004</v>
      </c>
      <c r="W19" s="148">
        <v>4578</v>
      </c>
      <c r="X19" s="146">
        <v>3.3246187363834401</v>
      </c>
      <c r="Y19" s="146">
        <v>1.8046477850399401</v>
      </c>
      <c r="Z19" s="147">
        <v>0.111837327523602</v>
      </c>
      <c r="AA19" s="147">
        <v>0.22077922077922099</v>
      </c>
      <c r="AB19" s="148">
        <v>27</v>
      </c>
      <c r="AC19" s="147">
        <v>1</v>
      </c>
      <c r="AD19" s="148">
        <v>10.5</v>
      </c>
      <c r="AE19" s="149">
        <v>0.25</v>
      </c>
      <c r="AF19" s="145" t="s">
        <v>194</v>
      </c>
      <c r="AG19" s="148">
        <v>110</v>
      </c>
      <c r="AH19" s="148">
        <v>6105</v>
      </c>
      <c r="AI19" s="145">
        <v>2</v>
      </c>
      <c r="AJ19" s="148">
        <v>6</v>
      </c>
      <c r="AK19" s="145"/>
    </row>
    <row r="20" spans="1:37">
      <c r="A20" s="143" t="s">
        <v>58</v>
      </c>
      <c r="B20" s="143" t="s">
        <v>249</v>
      </c>
      <c r="C20" s="143" t="s">
        <v>243</v>
      </c>
      <c r="D20" s="144">
        <v>3135</v>
      </c>
      <c r="E20" s="144">
        <v>215</v>
      </c>
      <c r="F20" s="144" t="s">
        <v>188</v>
      </c>
      <c r="G20" s="145">
        <v>506</v>
      </c>
      <c r="H20" s="145">
        <v>2</v>
      </c>
      <c r="I20" s="145">
        <v>1</v>
      </c>
      <c r="J20" s="145">
        <v>0</v>
      </c>
      <c r="K20" s="145">
        <v>10</v>
      </c>
      <c r="L20" s="145">
        <v>12</v>
      </c>
      <c r="M20" s="146">
        <v>1</v>
      </c>
      <c r="N20" s="145">
        <v>1</v>
      </c>
      <c r="O20" s="145">
        <v>17</v>
      </c>
      <c r="P20" s="145">
        <v>1</v>
      </c>
      <c r="Q20" s="145">
        <v>6</v>
      </c>
      <c r="R20" s="146">
        <v>4.3064114832535898</v>
      </c>
      <c r="S20" s="146">
        <v>1.35</v>
      </c>
      <c r="T20" s="147">
        <v>0.25268817204301097</v>
      </c>
      <c r="U20" s="147">
        <v>0.26508313539192402</v>
      </c>
      <c r="V20" s="146">
        <v>2.0891548081069402</v>
      </c>
      <c r="W20" s="148">
        <v>19379</v>
      </c>
      <c r="X20" s="146">
        <v>6.1814992025518301</v>
      </c>
      <c r="Y20" s="146">
        <v>3.7444976076555001</v>
      </c>
      <c r="Z20" s="147">
        <v>0.16140350877192999</v>
      </c>
      <c r="AA20" s="147">
        <v>0.114624505928854</v>
      </c>
      <c r="AB20" s="148">
        <v>28</v>
      </c>
      <c r="AC20" s="147">
        <v>0.93023255813953498</v>
      </c>
      <c r="AD20" s="148">
        <v>32.76</v>
      </c>
      <c r="AE20" s="149">
        <v>0.55000000000000004</v>
      </c>
      <c r="AF20" s="145" t="s">
        <v>190</v>
      </c>
      <c r="AG20" s="148">
        <v>146</v>
      </c>
      <c r="AH20" s="148">
        <v>9276</v>
      </c>
      <c r="AI20" s="145">
        <v>3</v>
      </c>
      <c r="AJ20" s="148">
        <v>9</v>
      </c>
      <c r="AK20" s="145"/>
    </row>
    <row r="21" spans="1:37">
      <c r="A21" s="143" t="s">
        <v>128</v>
      </c>
      <c r="B21" s="143" t="s">
        <v>244</v>
      </c>
      <c r="C21" s="143" t="s">
        <v>243</v>
      </c>
      <c r="D21" s="144">
        <v>18328</v>
      </c>
      <c r="E21" s="144">
        <v>0</v>
      </c>
      <c r="F21" s="144" t="s">
        <v>195</v>
      </c>
      <c r="G21" s="145">
        <v>5544</v>
      </c>
      <c r="H21" s="145">
        <v>11</v>
      </c>
      <c r="I21" s="145">
        <v>9</v>
      </c>
      <c r="J21" s="145">
        <v>1</v>
      </c>
      <c r="K21" s="145">
        <v>18</v>
      </c>
      <c r="L21" s="145">
        <v>19</v>
      </c>
      <c r="M21" s="146">
        <v>1.2222222222222201</v>
      </c>
      <c r="N21" s="145">
        <v>1</v>
      </c>
      <c r="O21" s="145">
        <v>31</v>
      </c>
      <c r="P21" s="145">
        <v>2</v>
      </c>
      <c r="Q21" s="145">
        <v>7</v>
      </c>
      <c r="R21" s="146">
        <v>3.84596246180707</v>
      </c>
      <c r="S21" s="146">
        <v>1.08</v>
      </c>
      <c r="T21" s="147">
        <v>0.43681272204364802</v>
      </c>
      <c r="U21" s="147">
        <v>0.32251200349192499</v>
      </c>
      <c r="V21" s="146">
        <v>1.86446674683193</v>
      </c>
      <c r="W21" s="148">
        <v>161254</v>
      </c>
      <c r="X21" s="146">
        <v>8.7982322130074202</v>
      </c>
      <c r="Y21" s="146">
        <v>2.3867852466172002</v>
      </c>
      <c r="Z21" s="147">
        <v>0.30248799650807501</v>
      </c>
      <c r="AA21" s="147">
        <v>0.14430014430014401</v>
      </c>
      <c r="AB21" s="148">
        <v>13</v>
      </c>
      <c r="AC21" s="147" t="s">
        <v>123</v>
      </c>
      <c r="AD21" s="148">
        <v>352.8</v>
      </c>
      <c r="AE21" s="149">
        <v>1</v>
      </c>
      <c r="AF21" s="145" t="s">
        <v>194</v>
      </c>
      <c r="AG21" s="148">
        <v>995</v>
      </c>
      <c r="AH21" s="148">
        <v>86488</v>
      </c>
      <c r="AI21" s="145">
        <v>6</v>
      </c>
      <c r="AJ21" s="148">
        <v>30</v>
      </c>
      <c r="AK21" s="145"/>
    </row>
    <row r="22" spans="1:37">
      <c r="A22" s="143" t="s">
        <v>207</v>
      </c>
      <c r="B22" s="143" t="s">
        <v>250</v>
      </c>
      <c r="C22" s="143" t="s">
        <v>243</v>
      </c>
      <c r="D22" s="144" t="s">
        <v>123</v>
      </c>
      <c r="E22" s="144">
        <v>756</v>
      </c>
      <c r="F22" s="144" t="s">
        <v>273</v>
      </c>
      <c r="G22" s="145">
        <v>427</v>
      </c>
      <c r="H22" s="145">
        <v>3</v>
      </c>
      <c r="I22" s="145">
        <v>2</v>
      </c>
      <c r="J22" s="145">
        <v>0</v>
      </c>
      <c r="K22" s="145">
        <v>8</v>
      </c>
      <c r="L22" s="145">
        <v>273</v>
      </c>
      <c r="M22" s="146">
        <v>1.5</v>
      </c>
      <c r="N22" s="145">
        <v>1</v>
      </c>
      <c r="O22" s="145">
        <v>17</v>
      </c>
      <c r="P22" s="145">
        <v>4</v>
      </c>
      <c r="Q22" s="145">
        <v>10</v>
      </c>
      <c r="R22" s="146">
        <v>10.185185185185199</v>
      </c>
      <c r="S22" s="146">
        <v>1.42</v>
      </c>
      <c r="T22" s="147">
        <v>8.4507042253521097E-2</v>
      </c>
      <c r="U22" s="147">
        <v>0.26365079365079402</v>
      </c>
      <c r="V22" s="146">
        <v>0.46176018447348199</v>
      </c>
      <c r="W22" s="148">
        <v>4806</v>
      </c>
      <c r="X22" s="146">
        <v>6.3571428571428603</v>
      </c>
      <c r="Y22" s="146">
        <v>25.396825396825399</v>
      </c>
      <c r="Z22" s="147">
        <v>0.56481481481481499</v>
      </c>
      <c r="AA22" s="147">
        <v>0.60187353629976603</v>
      </c>
      <c r="AB22" s="148">
        <v>101</v>
      </c>
      <c r="AC22" s="147">
        <v>3.42688330871492</v>
      </c>
      <c r="AD22" s="148" t="s">
        <v>123</v>
      </c>
      <c r="AE22" s="149">
        <v>0.45229999999999998</v>
      </c>
      <c r="AF22" s="145" t="s">
        <v>192</v>
      </c>
      <c r="AG22" s="148">
        <v>225</v>
      </c>
      <c r="AH22" s="148">
        <v>10408</v>
      </c>
      <c r="AI22" s="145">
        <v>5</v>
      </c>
      <c r="AJ22" s="148">
        <v>4.5</v>
      </c>
      <c r="AK22" s="145">
        <v>11.5</v>
      </c>
    </row>
    <row r="23" spans="1:37">
      <c r="A23" s="143" t="s">
        <v>208</v>
      </c>
      <c r="B23" s="143" t="s">
        <v>241</v>
      </c>
      <c r="C23" s="143" t="s">
        <v>243</v>
      </c>
      <c r="D23" s="144">
        <v>2322</v>
      </c>
      <c r="E23" s="144">
        <v>226</v>
      </c>
      <c r="F23" s="144" t="s">
        <v>188</v>
      </c>
      <c r="G23" s="145">
        <v>409</v>
      </c>
      <c r="H23" s="145">
        <v>7</v>
      </c>
      <c r="I23" s="145">
        <v>1</v>
      </c>
      <c r="J23" s="145">
        <v>5</v>
      </c>
      <c r="K23" s="145">
        <v>7</v>
      </c>
      <c r="L23" s="145">
        <v>17</v>
      </c>
      <c r="M23" s="146">
        <v>0</v>
      </c>
      <c r="N23" s="145">
        <v>2</v>
      </c>
      <c r="O23" s="145">
        <v>15</v>
      </c>
      <c r="P23" s="145">
        <v>5</v>
      </c>
      <c r="Q23" s="145">
        <v>5</v>
      </c>
      <c r="R23" s="146">
        <v>4.3066322136089603</v>
      </c>
      <c r="S23" s="146">
        <v>1.71</v>
      </c>
      <c r="T23" s="147">
        <v>0.53593179049939099</v>
      </c>
      <c r="U23" s="147">
        <v>0.23783314020857499</v>
      </c>
      <c r="V23" s="146">
        <v>1.5628799618548099</v>
      </c>
      <c r="W23" s="148">
        <v>13111</v>
      </c>
      <c r="X23" s="146">
        <v>5.6464254952627</v>
      </c>
      <c r="Y23" s="146">
        <v>5.3832902670112004</v>
      </c>
      <c r="Z23" s="147">
        <v>0.17614125753660601</v>
      </c>
      <c r="AA23" s="147">
        <v>0.19315403422982899</v>
      </c>
      <c r="AB23" s="148">
        <v>4</v>
      </c>
      <c r="AC23" s="147">
        <v>9.2920353982300904E-2</v>
      </c>
      <c r="AD23" s="148">
        <v>21</v>
      </c>
      <c r="AE23" s="149">
        <v>0.4</v>
      </c>
      <c r="AF23" s="145" t="s">
        <v>194</v>
      </c>
      <c r="AG23" s="148">
        <v>130</v>
      </c>
      <c r="AH23" s="148">
        <v>8389</v>
      </c>
      <c r="AI23" s="145">
        <v>4</v>
      </c>
      <c r="AJ23" s="148">
        <v>9</v>
      </c>
      <c r="AK23" s="145"/>
    </row>
    <row r="24" spans="1:37">
      <c r="A24" s="143" t="s">
        <v>61</v>
      </c>
      <c r="B24" s="143" t="s">
        <v>241</v>
      </c>
      <c r="C24" s="143" t="s">
        <v>247</v>
      </c>
      <c r="D24" s="144">
        <v>1823</v>
      </c>
      <c r="E24" s="144">
        <v>156</v>
      </c>
      <c r="F24" s="144" t="s">
        <v>188</v>
      </c>
      <c r="G24" s="145">
        <v>143</v>
      </c>
      <c r="H24" s="145">
        <v>3</v>
      </c>
      <c r="I24" s="145">
        <v>2</v>
      </c>
      <c r="J24" s="145">
        <v>0</v>
      </c>
      <c r="K24" s="145">
        <v>2</v>
      </c>
      <c r="L24" s="145">
        <v>8</v>
      </c>
      <c r="M24" s="146">
        <v>1</v>
      </c>
      <c r="N24" s="145">
        <v>1</v>
      </c>
      <c r="O24" s="145">
        <v>5</v>
      </c>
      <c r="P24" s="145">
        <v>4</v>
      </c>
      <c r="Q24" s="145">
        <v>4</v>
      </c>
      <c r="R24" s="146" t="s">
        <v>123</v>
      </c>
      <c r="S24" s="146">
        <v>1.41</v>
      </c>
      <c r="T24" s="147">
        <v>0.61176470588235299</v>
      </c>
      <c r="U24" s="147">
        <v>0.19592777564348801</v>
      </c>
      <c r="V24" s="146">
        <v>0.809503424657534</v>
      </c>
      <c r="W24" s="148">
        <v>3782</v>
      </c>
      <c r="X24" s="146">
        <v>2.0746023038946801</v>
      </c>
      <c r="Y24" s="146">
        <v>1.1936368623148701</v>
      </c>
      <c r="Z24" s="147">
        <v>7.8442128359846403E-2</v>
      </c>
      <c r="AA24" s="147">
        <v>0.14685314685314699</v>
      </c>
      <c r="AB24" s="148">
        <v>2</v>
      </c>
      <c r="AC24" s="147">
        <v>0.243589743589744</v>
      </c>
      <c r="AD24" s="148">
        <v>8.4</v>
      </c>
      <c r="AE24" s="149">
        <v>0.1</v>
      </c>
      <c r="AF24" s="145" t="s">
        <v>192</v>
      </c>
      <c r="AG24" s="148">
        <v>72</v>
      </c>
      <c r="AH24" s="148">
        <v>4672</v>
      </c>
      <c r="AI24" s="145">
        <v>3</v>
      </c>
      <c r="AJ24" s="148">
        <v>6</v>
      </c>
      <c r="AK24" s="145"/>
    </row>
    <row r="25" spans="1:37">
      <c r="A25" s="143" t="s">
        <v>62</v>
      </c>
      <c r="B25" s="143" t="s">
        <v>241</v>
      </c>
      <c r="C25" s="143" t="s">
        <v>247</v>
      </c>
      <c r="D25" s="144">
        <v>17573</v>
      </c>
      <c r="E25" s="144">
        <v>1895</v>
      </c>
      <c r="F25" s="144" t="s">
        <v>195</v>
      </c>
      <c r="G25" s="145">
        <v>3424</v>
      </c>
      <c r="H25" s="145">
        <v>10</v>
      </c>
      <c r="I25" s="145">
        <v>9</v>
      </c>
      <c r="J25" s="145">
        <v>0</v>
      </c>
      <c r="K25" s="145">
        <v>14</v>
      </c>
      <c r="L25" s="145">
        <v>54</v>
      </c>
      <c r="M25" s="146">
        <v>1.2222222222222201</v>
      </c>
      <c r="N25" s="145">
        <v>4</v>
      </c>
      <c r="O25" s="145">
        <v>104</v>
      </c>
      <c r="P25" s="145">
        <v>10</v>
      </c>
      <c r="Q25" s="145">
        <v>9</v>
      </c>
      <c r="R25" s="146" t="s">
        <v>123</v>
      </c>
      <c r="S25" s="146">
        <v>1.62</v>
      </c>
      <c r="T25" s="147">
        <v>0.576695194206715</v>
      </c>
      <c r="U25" s="147">
        <v>0.16847826086956499</v>
      </c>
      <c r="V25" s="146">
        <v>2.4680161943319798</v>
      </c>
      <c r="W25" s="148">
        <v>103632</v>
      </c>
      <c r="X25" s="146">
        <v>5.8972287031241102</v>
      </c>
      <c r="Y25" s="146">
        <v>2.3183861605872602</v>
      </c>
      <c r="Z25" s="147">
        <v>0.19484436351220599</v>
      </c>
      <c r="AA25" s="147">
        <v>9.6962616822429903E-2</v>
      </c>
      <c r="AB25" s="148">
        <v>64</v>
      </c>
      <c r="AC25" s="147">
        <v>0.42744063324538301</v>
      </c>
      <c r="AD25" s="148">
        <v>205.8</v>
      </c>
      <c r="AE25" s="149">
        <v>0.8</v>
      </c>
      <c r="AF25" s="145" t="s">
        <v>194</v>
      </c>
      <c r="AG25" s="148">
        <v>1086</v>
      </c>
      <c r="AH25" s="148">
        <v>41990</v>
      </c>
      <c r="AI25" s="145">
        <v>6</v>
      </c>
      <c r="AJ25" s="148">
        <v>25</v>
      </c>
      <c r="AK25" s="145"/>
    </row>
    <row r="26" spans="1:37">
      <c r="A26" s="143" t="s">
        <v>63</v>
      </c>
      <c r="B26" s="143" t="s">
        <v>241</v>
      </c>
      <c r="C26" s="143" t="s">
        <v>245</v>
      </c>
      <c r="D26" s="144">
        <v>681</v>
      </c>
      <c r="E26" s="144">
        <v>130</v>
      </c>
      <c r="F26" s="144" t="s">
        <v>209</v>
      </c>
      <c r="G26" s="145">
        <v>165</v>
      </c>
      <c r="H26" s="145">
        <v>3</v>
      </c>
      <c r="I26" s="145">
        <v>2</v>
      </c>
      <c r="J26" s="145">
        <v>0</v>
      </c>
      <c r="K26" s="145">
        <v>2</v>
      </c>
      <c r="L26" s="145">
        <v>21.5</v>
      </c>
      <c r="M26" s="146">
        <v>1</v>
      </c>
      <c r="N26" s="145">
        <v>1</v>
      </c>
      <c r="O26" s="145">
        <v>7</v>
      </c>
      <c r="P26" s="145">
        <v>2</v>
      </c>
      <c r="Q26" s="145">
        <v>6</v>
      </c>
      <c r="R26" s="146">
        <v>11.5859030837004</v>
      </c>
      <c r="S26" s="146">
        <v>1.1399999999999999</v>
      </c>
      <c r="T26" s="147">
        <v>0.76207729468598995</v>
      </c>
      <c r="U26" s="147">
        <v>0.33119999999999999</v>
      </c>
      <c r="V26" s="146">
        <v>0.97148148148148195</v>
      </c>
      <c r="W26" s="148">
        <v>5246</v>
      </c>
      <c r="X26" s="146">
        <v>7.7033773861967703</v>
      </c>
      <c r="Y26" s="146">
        <v>6.93098384728341</v>
      </c>
      <c r="Z26" s="147">
        <v>0.24229074889867799</v>
      </c>
      <c r="AA26" s="147">
        <v>0.29090909090909101</v>
      </c>
      <c r="AB26" s="148">
        <v>4</v>
      </c>
      <c r="AC26" s="147">
        <v>0.38461538461538503</v>
      </c>
      <c r="AD26" s="148">
        <v>8.5302000000000007</v>
      </c>
      <c r="AE26" s="149">
        <v>0.1</v>
      </c>
      <c r="AF26" s="145" t="s">
        <v>275</v>
      </c>
      <c r="AG26" s="148">
        <v>112</v>
      </c>
      <c r="AH26" s="148">
        <v>5400</v>
      </c>
      <c r="AI26" s="145">
        <v>3</v>
      </c>
      <c r="AJ26" s="148">
        <v>7</v>
      </c>
      <c r="AK26" s="145"/>
    </row>
    <row r="27" spans="1:37">
      <c r="A27" s="143" t="s">
        <v>210</v>
      </c>
      <c r="B27" s="143" t="s">
        <v>241</v>
      </c>
      <c r="C27" s="143" t="s">
        <v>245</v>
      </c>
      <c r="D27" s="144">
        <v>1869</v>
      </c>
      <c r="E27" s="144">
        <v>0</v>
      </c>
      <c r="F27" s="144" t="s">
        <v>188</v>
      </c>
      <c r="G27" s="145">
        <v>1611</v>
      </c>
      <c r="H27" s="145">
        <v>6</v>
      </c>
      <c r="I27" s="145">
        <v>1</v>
      </c>
      <c r="J27" s="145">
        <v>4</v>
      </c>
      <c r="K27" s="145">
        <v>5</v>
      </c>
      <c r="L27" s="145">
        <v>43</v>
      </c>
      <c r="M27" s="146">
        <v>4</v>
      </c>
      <c r="N27" s="145">
        <v>5</v>
      </c>
      <c r="O27" s="145">
        <v>29</v>
      </c>
      <c r="P27" s="145">
        <v>4</v>
      </c>
      <c r="Q27" s="145">
        <v>7</v>
      </c>
      <c r="R27" s="146">
        <v>4.6672017121455296</v>
      </c>
      <c r="S27" s="146" t="s">
        <v>123</v>
      </c>
      <c r="T27" s="147" t="s">
        <v>123</v>
      </c>
      <c r="U27" s="147">
        <v>0.21560000000000001</v>
      </c>
      <c r="V27" s="146">
        <v>1.12069208046139</v>
      </c>
      <c r="W27" s="148">
        <v>7967</v>
      </c>
      <c r="X27" s="146">
        <v>4.2627073301230602</v>
      </c>
      <c r="Y27" s="146">
        <v>2.2568218298555398</v>
      </c>
      <c r="Z27" s="147">
        <v>0.86195826645264895</v>
      </c>
      <c r="AA27" s="147">
        <v>2.4208566108007399E-2</v>
      </c>
      <c r="AB27" s="148">
        <v>16</v>
      </c>
      <c r="AC27" s="147" t="s">
        <v>123</v>
      </c>
      <c r="AD27" s="148">
        <v>33.6</v>
      </c>
      <c r="AE27" s="149">
        <v>0.3</v>
      </c>
      <c r="AF27" s="145" t="s">
        <v>275</v>
      </c>
      <c r="AG27" s="148">
        <v>112</v>
      </c>
      <c r="AH27" s="148">
        <v>7109</v>
      </c>
      <c r="AI27" s="145">
        <v>3</v>
      </c>
      <c r="AJ27" s="148">
        <v>6</v>
      </c>
      <c r="AK27" s="145"/>
    </row>
    <row r="28" spans="1:37">
      <c r="A28" s="143" t="s">
        <v>67</v>
      </c>
      <c r="B28" s="143" t="s">
        <v>241</v>
      </c>
      <c r="C28" s="143" t="s">
        <v>245</v>
      </c>
      <c r="D28" s="144">
        <v>10000</v>
      </c>
      <c r="E28" s="144">
        <v>926</v>
      </c>
      <c r="F28" s="144" t="s">
        <v>193</v>
      </c>
      <c r="G28" s="145">
        <v>1470</v>
      </c>
      <c r="H28" s="145">
        <v>4</v>
      </c>
      <c r="I28" s="145">
        <v>3</v>
      </c>
      <c r="J28" s="145">
        <v>0</v>
      </c>
      <c r="K28" s="145">
        <v>6</v>
      </c>
      <c r="L28" s="145">
        <v>19.5</v>
      </c>
      <c r="M28" s="146">
        <v>2.3333333333333299</v>
      </c>
      <c r="N28" s="145">
        <v>2</v>
      </c>
      <c r="O28" s="145">
        <v>15</v>
      </c>
      <c r="P28" s="145">
        <v>2</v>
      </c>
      <c r="Q28" s="145">
        <v>6</v>
      </c>
      <c r="R28" s="146">
        <v>2.5956999999999999</v>
      </c>
      <c r="S28" s="146">
        <v>1.18</v>
      </c>
      <c r="T28" s="147" t="s">
        <v>123</v>
      </c>
      <c r="U28" s="147">
        <v>9.4907723855092302E-2</v>
      </c>
      <c r="V28" s="146">
        <v>1.79710838250146</v>
      </c>
      <c r="W28" s="148">
        <v>33809</v>
      </c>
      <c r="X28" s="146">
        <v>3.3809</v>
      </c>
      <c r="Y28" s="146">
        <v>1.8205</v>
      </c>
      <c r="Z28" s="147">
        <v>0.14699999999999999</v>
      </c>
      <c r="AA28" s="147">
        <v>0.108163265306122</v>
      </c>
      <c r="AB28" s="148">
        <v>31</v>
      </c>
      <c r="AC28" s="147">
        <v>0.62526997840172804</v>
      </c>
      <c r="AD28" s="148">
        <v>44.52</v>
      </c>
      <c r="AE28" s="149">
        <v>0.34</v>
      </c>
      <c r="AF28" s="145" t="s">
        <v>197</v>
      </c>
      <c r="AG28" s="148">
        <v>295</v>
      </c>
      <c r="AH28" s="148">
        <v>18813</v>
      </c>
      <c r="AI28" s="145">
        <v>6</v>
      </c>
      <c r="AJ28" s="148">
        <v>16</v>
      </c>
      <c r="AK28" s="145"/>
    </row>
    <row r="29" spans="1:37">
      <c r="A29" s="143" t="s">
        <v>71</v>
      </c>
      <c r="B29" s="143" t="s">
        <v>241</v>
      </c>
      <c r="C29" s="143" t="s">
        <v>242</v>
      </c>
      <c r="D29" s="144">
        <v>6476</v>
      </c>
      <c r="E29" s="144">
        <v>612</v>
      </c>
      <c r="F29" s="144" t="s">
        <v>193</v>
      </c>
      <c r="G29" s="145">
        <v>806</v>
      </c>
      <c r="H29" s="145">
        <v>4</v>
      </c>
      <c r="I29" s="145">
        <v>3</v>
      </c>
      <c r="J29" s="145">
        <v>0</v>
      </c>
      <c r="K29" s="145">
        <v>9</v>
      </c>
      <c r="L29" s="145">
        <v>26</v>
      </c>
      <c r="M29" s="146">
        <v>0.33333333333333298</v>
      </c>
      <c r="N29" s="145">
        <v>1</v>
      </c>
      <c r="O29" s="145">
        <v>17</v>
      </c>
      <c r="P29" s="145">
        <v>0</v>
      </c>
      <c r="Q29" s="145">
        <v>10</v>
      </c>
      <c r="R29" s="146" t="s">
        <v>123</v>
      </c>
      <c r="S29" s="146">
        <v>1.08</v>
      </c>
      <c r="T29" s="147">
        <v>0.510830324909747</v>
      </c>
      <c r="U29" s="147">
        <v>0.23238255033557001</v>
      </c>
      <c r="V29" s="146">
        <v>1.87502077447233</v>
      </c>
      <c r="W29" s="148">
        <v>33846</v>
      </c>
      <c r="X29" s="146">
        <v>5.2263743051266198</v>
      </c>
      <c r="Y29" s="146">
        <v>4.1825200741198296</v>
      </c>
      <c r="Z29" s="147">
        <v>0.12445954292773299</v>
      </c>
      <c r="AA29" s="147">
        <v>0.234491315136476</v>
      </c>
      <c r="AB29" s="148">
        <v>52</v>
      </c>
      <c r="AC29" s="147" t="s">
        <v>123</v>
      </c>
      <c r="AD29" s="148">
        <v>67.2</v>
      </c>
      <c r="AE29" s="149">
        <v>0.5</v>
      </c>
      <c r="AF29" s="145" t="s">
        <v>194</v>
      </c>
      <c r="AG29" s="148">
        <v>550</v>
      </c>
      <c r="AH29" s="148">
        <v>18051</v>
      </c>
      <c r="AI29" s="145">
        <v>5</v>
      </c>
      <c r="AJ29" s="148">
        <v>23.3</v>
      </c>
      <c r="AK29" s="145"/>
    </row>
    <row r="30" spans="1:37">
      <c r="A30" s="143" t="s">
        <v>106</v>
      </c>
      <c r="B30" s="143" t="s">
        <v>241</v>
      </c>
      <c r="C30" s="143" t="s">
        <v>243</v>
      </c>
      <c r="D30" s="144">
        <v>3280</v>
      </c>
      <c r="E30" s="144">
        <v>316</v>
      </c>
      <c r="F30" s="144" t="s">
        <v>188</v>
      </c>
      <c r="G30" s="145">
        <v>800</v>
      </c>
      <c r="H30" s="145">
        <v>3</v>
      </c>
      <c r="I30" s="145">
        <v>2</v>
      </c>
      <c r="J30" s="145">
        <v>0</v>
      </c>
      <c r="K30" s="145">
        <v>14</v>
      </c>
      <c r="L30" s="145">
        <v>102</v>
      </c>
      <c r="M30" s="146">
        <v>3</v>
      </c>
      <c r="N30" s="145">
        <v>2</v>
      </c>
      <c r="O30" s="145">
        <v>104</v>
      </c>
      <c r="P30" s="145">
        <v>8</v>
      </c>
      <c r="Q30" s="145">
        <v>6</v>
      </c>
      <c r="R30" s="146" t="s">
        <v>123</v>
      </c>
      <c r="S30" s="146">
        <v>1.1100000000000001</v>
      </c>
      <c r="T30" s="147">
        <v>0.185643564356436</v>
      </c>
      <c r="U30" s="147">
        <v>0.25986968449931402</v>
      </c>
      <c r="V30" s="146">
        <v>2.5425745758623499</v>
      </c>
      <c r="W30" s="148">
        <v>31622</v>
      </c>
      <c r="X30" s="146">
        <v>9.6408536585365905</v>
      </c>
      <c r="Y30" s="146">
        <v>5.5920731707317097</v>
      </c>
      <c r="Z30" s="147">
        <v>0.24390243902438999</v>
      </c>
      <c r="AA30" s="147">
        <v>0.17</v>
      </c>
      <c r="AB30" s="148">
        <v>115</v>
      </c>
      <c r="AC30" s="147">
        <v>1.38291139240506</v>
      </c>
      <c r="AD30" s="148">
        <v>58.8</v>
      </c>
      <c r="AE30" s="149">
        <v>0.8</v>
      </c>
      <c r="AF30" s="145" t="s">
        <v>192</v>
      </c>
      <c r="AG30" s="148">
        <v>86</v>
      </c>
      <c r="AH30" s="148">
        <v>12437</v>
      </c>
      <c r="AI30" s="145">
        <v>4</v>
      </c>
      <c r="AJ30" s="148">
        <v>8.5</v>
      </c>
      <c r="AK30" s="145"/>
    </row>
    <row r="31" spans="1:37">
      <c r="A31" s="143" t="s">
        <v>74</v>
      </c>
      <c r="B31" s="143" t="s">
        <v>241</v>
      </c>
      <c r="C31" s="143" t="s">
        <v>247</v>
      </c>
      <c r="D31" s="144">
        <v>3541</v>
      </c>
      <c r="E31" s="144">
        <v>281</v>
      </c>
      <c r="F31" s="144" t="s">
        <v>188</v>
      </c>
      <c r="G31" s="145">
        <v>403</v>
      </c>
      <c r="H31" s="145">
        <v>2</v>
      </c>
      <c r="I31" s="145">
        <v>1</v>
      </c>
      <c r="J31" s="145">
        <v>0</v>
      </c>
      <c r="K31" s="145">
        <v>5</v>
      </c>
      <c r="L31" s="145">
        <v>26.5</v>
      </c>
      <c r="M31" s="146">
        <v>10</v>
      </c>
      <c r="N31" s="145">
        <v>8</v>
      </c>
      <c r="O31" s="145">
        <v>33</v>
      </c>
      <c r="P31" s="145">
        <v>6</v>
      </c>
      <c r="Q31" s="145">
        <v>9</v>
      </c>
      <c r="R31" s="146">
        <v>1.43490539395651</v>
      </c>
      <c r="S31" s="146">
        <v>1.54</v>
      </c>
      <c r="T31" s="147" t="s">
        <v>123</v>
      </c>
      <c r="U31" s="147">
        <v>9.0780428629195303E-2</v>
      </c>
      <c r="V31" s="146">
        <v>1.37776509205081</v>
      </c>
      <c r="W31" s="148">
        <v>9654</v>
      </c>
      <c r="X31" s="146">
        <v>2.7263484891273602</v>
      </c>
      <c r="Y31" s="146">
        <v>2.4046879412595299</v>
      </c>
      <c r="Z31" s="147">
        <v>0.113809658288619</v>
      </c>
      <c r="AA31" s="147">
        <v>0.15632754342431801</v>
      </c>
      <c r="AB31" s="148">
        <v>54</v>
      </c>
      <c r="AC31" s="147" t="s">
        <v>123</v>
      </c>
      <c r="AD31" s="148">
        <v>21</v>
      </c>
      <c r="AE31" s="149">
        <v>0.25</v>
      </c>
      <c r="AF31" s="145" t="s">
        <v>190</v>
      </c>
      <c r="AG31" s="148">
        <v>140</v>
      </c>
      <c r="AH31" s="148">
        <v>7007</v>
      </c>
      <c r="AI31" s="145">
        <v>4</v>
      </c>
      <c r="AJ31" s="148">
        <v>11</v>
      </c>
      <c r="AK31" s="145"/>
    </row>
    <row r="32" spans="1:37">
      <c r="A32" s="143" t="s">
        <v>75</v>
      </c>
      <c r="B32" s="143" t="s">
        <v>241</v>
      </c>
      <c r="C32" s="143" t="s">
        <v>243</v>
      </c>
      <c r="D32" s="144">
        <v>3035</v>
      </c>
      <c r="E32" s="144">
        <v>220</v>
      </c>
      <c r="F32" s="144" t="s">
        <v>188</v>
      </c>
      <c r="G32" s="145">
        <v>434</v>
      </c>
      <c r="H32" s="145">
        <v>6</v>
      </c>
      <c r="I32" s="145">
        <v>0</v>
      </c>
      <c r="J32" s="145">
        <v>5</v>
      </c>
      <c r="K32" s="145">
        <v>5</v>
      </c>
      <c r="L32" s="145">
        <v>16.5</v>
      </c>
      <c r="M32" s="146">
        <v>0</v>
      </c>
      <c r="N32" s="145">
        <v>2</v>
      </c>
      <c r="O32" s="145">
        <v>28</v>
      </c>
      <c r="P32" s="145">
        <v>4</v>
      </c>
      <c r="Q32" s="145">
        <v>7</v>
      </c>
      <c r="R32" s="146">
        <v>4.5594728171334404</v>
      </c>
      <c r="S32" s="146">
        <v>1.55</v>
      </c>
      <c r="T32" s="147">
        <v>0.153175591531756</v>
      </c>
      <c r="U32" s="147">
        <v>0.199032648125756</v>
      </c>
      <c r="V32" s="146">
        <v>1.34813569379883</v>
      </c>
      <c r="W32" s="148">
        <v>13631</v>
      </c>
      <c r="X32" s="146">
        <v>4.4912685337726499</v>
      </c>
      <c r="Y32" s="146">
        <v>1.8316309719934101</v>
      </c>
      <c r="Z32" s="147">
        <v>0.14299835255354201</v>
      </c>
      <c r="AA32" s="147">
        <v>0.15668202764976999</v>
      </c>
      <c r="AB32" s="148">
        <v>42</v>
      </c>
      <c r="AC32" s="147">
        <v>3.3772727272727301</v>
      </c>
      <c r="AD32" s="148">
        <v>21.84</v>
      </c>
      <c r="AE32" s="149">
        <v>0.3</v>
      </c>
      <c r="AF32" s="145" t="s">
        <v>192</v>
      </c>
      <c r="AG32" s="148">
        <v>146</v>
      </c>
      <c r="AH32" s="148">
        <v>10111</v>
      </c>
      <c r="AI32" s="145">
        <v>4</v>
      </c>
      <c r="AJ32" s="148">
        <v>9.5</v>
      </c>
      <c r="AK32" s="145"/>
    </row>
    <row r="33" spans="1:37">
      <c r="A33" s="143" t="s">
        <v>76</v>
      </c>
      <c r="B33" s="143" t="s">
        <v>241</v>
      </c>
      <c r="C33" s="143" t="s">
        <v>245</v>
      </c>
      <c r="D33" s="144">
        <v>3484</v>
      </c>
      <c r="E33" s="144">
        <v>325</v>
      </c>
      <c r="F33" s="144" t="s">
        <v>188</v>
      </c>
      <c r="G33" s="145">
        <v>451</v>
      </c>
      <c r="H33" s="145">
        <v>3</v>
      </c>
      <c r="I33" s="145">
        <v>1</v>
      </c>
      <c r="J33" s="145">
        <v>1</v>
      </c>
      <c r="K33" s="145">
        <v>5</v>
      </c>
      <c r="L33" s="145">
        <v>16</v>
      </c>
      <c r="M33" s="146">
        <v>3</v>
      </c>
      <c r="N33" s="145">
        <v>1</v>
      </c>
      <c r="O33" s="145">
        <v>32</v>
      </c>
      <c r="P33" s="145">
        <v>5</v>
      </c>
      <c r="Q33" s="145">
        <v>5</v>
      </c>
      <c r="R33" s="146">
        <v>2.4397244546498298</v>
      </c>
      <c r="S33" s="146">
        <v>2</v>
      </c>
      <c r="T33" s="147">
        <v>0.52213393870601599</v>
      </c>
      <c r="U33" s="147">
        <v>0.17244079076140101</v>
      </c>
      <c r="V33" s="146">
        <v>1.0459114033999299</v>
      </c>
      <c r="W33" s="148">
        <v>8429</v>
      </c>
      <c r="X33" s="146">
        <v>2.4193455797933399</v>
      </c>
      <c r="Y33" s="146">
        <v>1.6343283582089601</v>
      </c>
      <c r="Z33" s="147">
        <v>0.129448909299656</v>
      </c>
      <c r="AA33" s="147">
        <v>0.1019955654102</v>
      </c>
      <c r="AB33" s="148">
        <v>5</v>
      </c>
      <c r="AC33" s="147">
        <v>0.492307692307692</v>
      </c>
      <c r="AD33" s="148">
        <v>14.7</v>
      </c>
      <c r="AE33" s="149">
        <v>0.3</v>
      </c>
      <c r="AF33" s="145" t="s">
        <v>275</v>
      </c>
      <c r="AG33" s="148">
        <v>64</v>
      </c>
      <c r="AH33" s="148">
        <v>8059</v>
      </c>
      <c r="AI33" s="145">
        <v>2</v>
      </c>
      <c r="AJ33" s="148">
        <v>16</v>
      </c>
      <c r="AK33" s="145"/>
    </row>
    <row r="34" spans="1:37">
      <c r="A34" s="143" t="s">
        <v>77</v>
      </c>
      <c r="B34" s="143" t="s">
        <v>241</v>
      </c>
      <c r="C34" s="143" t="s">
        <v>243</v>
      </c>
      <c r="D34" s="144">
        <v>2552</v>
      </c>
      <c r="E34" s="144">
        <v>247</v>
      </c>
      <c r="F34" s="144" t="s">
        <v>188</v>
      </c>
      <c r="G34" s="145">
        <v>346</v>
      </c>
      <c r="H34" s="145">
        <v>2</v>
      </c>
      <c r="I34" s="145">
        <v>0</v>
      </c>
      <c r="J34" s="145">
        <v>1</v>
      </c>
      <c r="K34" s="145">
        <v>7</v>
      </c>
      <c r="L34" s="145">
        <v>9</v>
      </c>
      <c r="M34" s="146">
        <v>0</v>
      </c>
      <c r="N34" s="145">
        <v>3</v>
      </c>
      <c r="O34" s="145">
        <v>11</v>
      </c>
      <c r="P34" s="145">
        <v>2</v>
      </c>
      <c r="Q34" s="145">
        <v>4</v>
      </c>
      <c r="R34" s="146">
        <v>4.6696708463949799</v>
      </c>
      <c r="S34" s="146">
        <v>2</v>
      </c>
      <c r="T34" s="147">
        <v>0.57804878048780495</v>
      </c>
      <c r="U34" s="147">
        <v>0.111072968928791</v>
      </c>
      <c r="V34" s="146">
        <v>1.0027157141093701</v>
      </c>
      <c r="W34" s="148">
        <v>8123</v>
      </c>
      <c r="X34" s="146">
        <v>3.18299373040752</v>
      </c>
      <c r="Y34" s="146">
        <v>3.7746865203761799</v>
      </c>
      <c r="Z34" s="147">
        <v>0.135579937304075</v>
      </c>
      <c r="AA34" s="147">
        <v>0.16184971098265899</v>
      </c>
      <c r="AB34" s="148">
        <v>113</v>
      </c>
      <c r="AC34" s="147">
        <v>0.45344129554655899</v>
      </c>
      <c r="AD34" s="148">
        <v>17.22</v>
      </c>
      <c r="AE34" s="149">
        <v>0.4</v>
      </c>
      <c r="AF34" s="145" t="s">
        <v>190</v>
      </c>
      <c r="AG34" s="148">
        <v>120</v>
      </c>
      <c r="AH34" s="148">
        <v>8101</v>
      </c>
      <c r="AI34" s="145">
        <v>3</v>
      </c>
      <c r="AJ34" s="148">
        <v>6</v>
      </c>
      <c r="AK34" s="145"/>
    </row>
    <row r="35" spans="1:37">
      <c r="A35" s="143" t="s">
        <v>78</v>
      </c>
      <c r="B35" s="143" t="s">
        <v>241</v>
      </c>
      <c r="C35" s="143" t="s">
        <v>243</v>
      </c>
      <c r="D35" s="144">
        <v>1375</v>
      </c>
      <c r="E35" s="144">
        <v>73</v>
      </c>
      <c r="F35" s="144" t="s">
        <v>188</v>
      </c>
      <c r="G35" s="145">
        <v>168</v>
      </c>
      <c r="H35" s="145">
        <v>3</v>
      </c>
      <c r="I35" s="145">
        <v>0</v>
      </c>
      <c r="J35" s="145">
        <v>2</v>
      </c>
      <c r="K35" s="145">
        <v>4</v>
      </c>
      <c r="L35" s="145">
        <v>20</v>
      </c>
      <c r="M35" s="146">
        <v>0</v>
      </c>
      <c r="N35" s="145">
        <v>0</v>
      </c>
      <c r="O35" s="145">
        <v>17</v>
      </c>
      <c r="P35" s="145">
        <v>4</v>
      </c>
      <c r="Q35" s="145">
        <v>1</v>
      </c>
      <c r="R35" s="146">
        <v>5.2130909090909103</v>
      </c>
      <c r="S35" s="146">
        <v>1.55</v>
      </c>
      <c r="T35" s="147">
        <v>0.67735042735042705</v>
      </c>
      <c r="U35" s="147">
        <v>0.18720000000000001</v>
      </c>
      <c r="V35" s="146">
        <v>1.0004821600771501</v>
      </c>
      <c r="W35" s="148">
        <v>8300</v>
      </c>
      <c r="X35" s="146">
        <v>6.0363636363636397</v>
      </c>
      <c r="Y35" s="146">
        <v>1.67272727272727</v>
      </c>
      <c r="Z35" s="147">
        <v>0.122181818181818</v>
      </c>
      <c r="AA35" s="147">
        <v>0.18452380952381001</v>
      </c>
      <c r="AB35" s="148">
        <v>8</v>
      </c>
      <c r="AC35" s="147">
        <v>8</v>
      </c>
      <c r="AD35" s="148">
        <v>16.8</v>
      </c>
      <c r="AE35" s="149">
        <v>0.2</v>
      </c>
      <c r="AF35" s="145" t="s">
        <v>190</v>
      </c>
      <c r="AG35" s="148">
        <v>90</v>
      </c>
      <c r="AH35" s="148">
        <v>8296</v>
      </c>
      <c r="AI35" s="145">
        <v>2</v>
      </c>
      <c r="AJ35" s="148">
        <v>6</v>
      </c>
      <c r="AK35" s="145"/>
    </row>
    <row r="36" spans="1:37">
      <c r="A36" s="143" t="s">
        <v>79</v>
      </c>
      <c r="B36" s="143" t="s">
        <v>241</v>
      </c>
      <c r="C36" s="143" t="s">
        <v>242</v>
      </c>
      <c r="D36" s="144">
        <v>7532</v>
      </c>
      <c r="E36" s="144">
        <v>784</v>
      </c>
      <c r="F36" s="144" t="s">
        <v>193</v>
      </c>
      <c r="G36" s="145">
        <v>984</v>
      </c>
      <c r="H36" s="145">
        <v>4</v>
      </c>
      <c r="I36" s="145">
        <v>1</v>
      </c>
      <c r="J36" s="145">
        <v>2</v>
      </c>
      <c r="K36" s="145">
        <v>6</v>
      </c>
      <c r="L36" s="145">
        <v>13</v>
      </c>
      <c r="M36" s="146">
        <v>1</v>
      </c>
      <c r="N36" s="145">
        <v>5</v>
      </c>
      <c r="O36" s="145">
        <v>42</v>
      </c>
      <c r="P36" s="145">
        <v>10</v>
      </c>
      <c r="Q36" s="145">
        <v>4</v>
      </c>
      <c r="R36" s="146" t="s">
        <v>123</v>
      </c>
      <c r="S36" s="146">
        <v>1.4</v>
      </c>
      <c r="T36" s="147">
        <v>0.51052150045745703</v>
      </c>
      <c r="U36" s="147">
        <v>9.54418442193503E-2</v>
      </c>
      <c r="V36" s="146">
        <v>1.9464579359337</v>
      </c>
      <c r="W36" s="148">
        <v>29592</v>
      </c>
      <c r="X36" s="146">
        <v>3.9288369622942101</v>
      </c>
      <c r="Y36" s="146">
        <v>3.5123473181093998</v>
      </c>
      <c r="Z36" s="147">
        <v>0.130642591609134</v>
      </c>
      <c r="AA36" s="147">
        <v>9.8577235772357705E-2</v>
      </c>
      <c r="AB36" s="148">
        <v>5</v>
      </c>
      <c r="AC36" s="147">
        <v>0.35076530612244899</v>
      </c>
      <c r="AD36" s="148">
        <v>33.6</v>
      </c>
      <c r="AE36" s="149">
        <v>0.35</v>
      </c>
      <c r="AF36" s="145" t="s">
        <v>190</v>
      </c>
      <c r="AG36" s="148">
        <v>262</v>
      </c>
      <c r="AH36" s="148">
        <v>15203</v>
      </c>
      <c r="AI36" s="145">
        <v>3</v>
      </c>
      <c r="AJ36" s="148">
        <v>18</v>
      </c>
      <c r="AK36" s="145"/>
    </row>
    <row r="37" spans="1:37">
      <c r="A37" s="143" t="s">
        <v>80</v>
      </c>
      <c r="B37" s="143" t="s">
        <v>241</v>
      </c>
      <c r="C37" s="143" t="s">
        <v>243</v>
      </c>
      <c r="D37" s="144">
        <v>5873</v>
      </c>
      <c r="E37" s="144">
        <v>548</v>
      </c>
      <c r="F37" s="144" t="s">
        <v>193</v>
      </c>
      <c r="G37" s="145">
        <v>738</v>
      </c>
      <c r="H37" s="145">
        <v>5</v>
      </c>
      <c r="I37" s="145">
        <v>4</v>
      </c>
      <c r="J37" s="145">
        <v>0</v>
      </c>
      <c r="K37" s="145">
        <v>11</v>
      </c>
      <c r="L37" s="145">
        <v>32.5</v>
      </c>
      <c r="M37" s="146">
        <v>0.5</v>
      </c>
      <c r="N37" s="145">
        <v>1</v>
      </c>
      <c r="O37" s="145">
        <v>13</v>
      </c>
      <c r="P37" s="145">
        <v>6</v>
      </c>
      <c r="Q37" s="145">
        <v>2</v>
      </c>
      <c r="R37" s="146">
        <v>4.2022816277881798</v>
      </c>
      <c r="S37" s="146">
        <v>1.19</v>
      </c>
      <c r="T37" s="147">
        <v>0.245007680491551</v>
      </c>
      <c r="U37" s="147">
        <v>0.15116684082201301</v>
      </c>
      <c r="V37" s="146">
        <v>2.1554961775402699</v>
      </c>
      <c r="W37" s="148">
        <v>29041</v>
      </c>
      <c r="X37" s="146">
        <v>4.9448322833305003</v>
      </c>
      <c r="Y37" s="146" t="s">
        <v>123</v>
      </c>
      <c r="Z37" s="147">
        <v>0.12565979908053801</v>
      </c>
      <c r="AA37" s="147">
        <v>0.181571815718157</v>
      </c>
      <c r="AB37" s="148">
        <v>41</v>
      </c>
      <c r="AC37" s="147">
        <v>1.4963503649634999</v>
      </c>
      <c r="AD37" s="148">
        <v>47.04</v>
      </c>
      <c r="AE37" s="149">
        <v>0.6</v>
      </c>
      <c r="AF37" s="145" t="s">
        <v>194</v>
      </c>
      <c r="AG37" s="148">
        <v>160</v>
      </c>
      <c r="AH37" s="148">
        <v>13473</v>
      </c>
      <c r="AI37" s="145">
        <v>4</v>
      </c>
      <c r="AJ37" s="148">
        <v>9.5</v>
      </c>
      <c r="AK37" s="145"/>
    </row>
    <row r="38" spans="1:37">
      <c r="A38" s="143" t="s">
        <v>81</v>
      </c>
      <c r="B38" s="143" t="s">
        <v>241</v>
      </c>
      <c r="C38" s="143" t="s">
        <v>246</v>
      </c>
      <c r="D38" s="144">
        <v>11817</v>
      </c>
      <c r="E38" s="144">
        <v>1924</v>
      </c>
      <c r="F38" s="144" t="s">
        <v>195</v>
      </c>
      <c r="G38" s="145">
        <v>3266</v>
      </c>
      <c r="H38" s="145">
        <v>15</v>
      </c>
      <c r="I38" s="145">
        <v>13</v>
      </c>
      <c r="J38" s="145">
        <v>1</v>
      </c>
      <c r="K38" s="145">
        <v>17</v>
      </c>
      <c r="L38" s="145">
        <v>32</v>
      </c>
      <c r="M38" s="146">
        <v>1.2307692307692299</v>
      </c>
      <c r="N38" s="145">
        <v>1</v>
      </c>
      <c r="O38" s="145">
        <v>95</v>
      </c>
      <c r="P38" s="145">
        <v>1</v>
      </c>
      <c r="Q38" s="145">
        <v>22</v>
      </c>
      <c r="R38" s="146" t="s">
        <v>123</v>
      </c>
      <c r="S38" s="146">
        <v>1.26</v>
      </c>
      <c r="T38" s="147">
        <v>0.64273504273504301</v>
      </c>
      <c r="U38" s="147">
        <v>0.22997620935765301</v>
      </c>
      <c r="V38" s="146">
        <v>1.3658674272811</v>
      </c>
      <c r="W38" s="148">
        <v>91942</v>
      </c>
      <c r="X38" s="146">
        <v>7.7804857408817796</v>
      </c>
      <c r="Y38" s="146">
        <v>4.5813658288905801</v>
      </c>
      <c r="Z38" s="147">
        <v>0.27638148430227599</v>
      </c>
      <c r="AA38" s="147">
        <v>0.17666870789957101</v>
      </c>
      <c r="AB38" s="148">
        <v>23</v>
      </c>
      <c r="AC38" s="147">
        <v>0.17983367983368001</v>
      </c>
      <c r="AD38" s="148">
        <v>228.9</v>
      </c>
      <c r="AE38" s="149">
        <v>0.8</v>
      </c>
      <c r="AF38" s="145" t="s">
        <v>194</v>
      </c>
      <c r="AG38" s="148">
        <v>1050.53</v>
      </c>
      <c r="AH38" s="148">
        <v>67314</v>
      </c>
      <c r="AI38" s="145">
        <v>6</v>
      </c>
      <c r="AJ38" s="148">
        <v>40</v>
      </c>
      <c r="AK38" s="145"/>
    </row>
    <row r="39" spans="1:37">
      <c r="A39" s="143" t="s">
        <v>211</v>
      </c>
      <c r="B39" s="143" t="s">
        <v>244</v>
      </c>
      <c r="C39" s="143" t="s">
        <v>242</v>
      </c>
      <c r="D39" s="144"/>
      <c r="E39" s="144"/>
      <c r="F39" s="144"/>
      <c r="G39" s="145"/>
      <c r="H39" s="145"/>
      <c r="I39" s="145"/>
      <c r="J39" s="145"/>
      <c r="K39" s="145"/>
      <c r="L39" s="145"/>
      <c r="M39" s="146"/>
      <c r="N39" s="145"/>
      <c r="O39" s="145"/>
      <c r="P39" s="145"/>
      <c r="Q39" s="145"/>
      <c r="R39" s="146"/>
      <c r="S39" s="146"/>
      <c r="T39" s="147"/>
      <c r="U39" s="147"/>
      <c r="V39" s="146"/>
      <c r="W39" s="148"/>
      <c r="X39" s="146"/>
      <c r="Y39" s="146"/>
      <c r="Z39" s="147"/>
      <c r="AA39" s="147"/>
      <c r="AB39" s="148"/>
      <c r="AC39" s="147"/>
      <c r="AD39" s="148"/>
      <c r="AE39" s="149"/>
      <c r="AF39" s="145"/>
      <c r="AG39" s="148"/>
      <c r="AH39" s="148"/>
      <c r="AI39" s="145"/>
      <c r="AJ39" s="148"/>
      <c r="AK39" s="145"/>
    </row>
    <row r="40" spans="1:37">
      <c r="A40" s="143" t="s">
        <v>131</v>
      </c>
      <c r="B40" s="143" t="s">
        <v>250</v>
      </c>
      <c r="C40" s="143" t="s">
        <v>242</v>
      </c>
      <c r="D40" s="144" t="s">
        <v>123</v>
      </c>
      <c r="E40" s="144">
        <v>652</v>
      </c>
      <c r="F40" s="144" t="s">
        <v>273</v>
      </c>
      <c r="G40" s="145">
        <v>363</v>
      </c>
      <c r="H40" s="145">
        <v>1</v>
      </c>
      <c r="I40" s="145">
        <v>0</v>
      </c>
      <c r="J40" s="145">
        <v>0</v>
      </c>
      <c r="K40" s="145">
        <v>7</v>
      </c>
      <c r="L40" s="145">
        <v>2</v>
      </c>
      <c r="M40" s="146">
        <v>0</v>
      </c>
      <c r="N40" s="145">
        <v>1</v>
      </c>
      <c r="O40" s="145">
        <v>9</v>
      </c>
      <c r="P40" s="145">
        <v>1</v>
      </c>
      <c r="Q40" s="145">
        <v>0</v>
      </c>
      <c r="R40" s="146">
        <v>10.111426380368099</v>
      </c>
      <c r="S40" s="146">
        <v>1.99</v>
      </c>
      <c r="T40" s="147">
        <v>0.26720647773279399</v>
      </c>
      <c r="U40" s="147">
        <v>8.5102249488752599E-2</v>
      </c>
      <c r="V40" s="146">
        <v>0.65092533503509897</v>
      </c>
      <c r="W40" s="148">
        <v>4080</v>
      </c>
      <c r="X40" s="146">
        <v>6.2576687116564402</v>
      </c>
      <c r="Y40" s="146">
        <v>15.357361963190201</v>
      </c>
      <c r="Z40" s="147">
        <v>0.55674846625766905</v>
      </c>
      <c r="AA40" s="147">
        <v>0.52617079889807195</v>
      </c>
      <c r="AB40" s="148">
        <v>15</v>
      </c>
      <c r="AC40" s="147">
        <v>0.423875432525952</v>
      </c>
      <c r="AD40" s="148" t="s">
        <v>123</v>
      </c>
      <c r="AE40" s="149">
        <v>0.4</v>
      </c>
      <c r="AF40" s="145" t="s">
        <v>194</v>
      </c>
      <c r="AG40" s="148">
        <v>138</v>
      </c>
      <c r="AH40" s="148">
        <v>6268</v>
      </c>
      <c r="AI40" s="145">
        <v>5</v>
      </c>
      <c r="AJ40" s="148">
        <v>18.75</v>
      </c>
      <c r="AK40" s="145">
        <v>0</v>
      </c>
    </row>
    <row r="41" spans="1:37">
      <c r="A41" s="143" t="s">
        <v>130</v>
      </c>
      <c r="B41" s="143" t="s">
        <v>250</v>
      </c>
      <c r="C41" s="143" t="s">
        <v>242</v>
      </c>
      <c r="D41" s="144" t="s">
        <v>123</v>
      </c>
      <c r="E41" s="144">
        <v>595</v>
      </c>
      <c r="F41" s="144" t="s">
        <v>273</v>
      </c>
      <c r="G41" s="145">
        <v>170</v>
      </c>
      <c r="H41" s="145">
        <v>1</v>
      </c>
      <c r="I41" s="145">
        <v>0</v>
      </c>
      <c r="J41" s="145">
        <v>0</v>
      </c>
      <c r="K41" s="145">
        <v>8</v>
      </c>
      <c r="L41" s="145">
        <v>23</v>
      </c>
      <c r="M41" s="146">
        <v>0</v>
      </c>
      <c r="N41" s="145">
        <v>1</v>
      </c>
      <c r="O41" s="145">
        <v>9</v>
      </c>
      <c r="P41" s="145">
        <v>1</v>
      </c>
      <c r="Q41" s="145">
        <v>2</v>
      </c>
      <c r="R41" s="146">
        <v>16.823529411764699</v>
      </c>
      <c r="S41" s="146">
        <v>1.37</v>
      </c>
      <c r="T41" s="147" t="s">
        <v>123</v>
      </c>
      <c r="U41" s="147">
        <v>0.18866106442576999</v>
      </c>
      <c r="V41" s="146">
        <v>0.34335400377460201</v>
      </c>
      <c r="W41" s="148">
        <v>2547</v>
      </c>
      <c r="X41" s="146">
        <v>4.2806722689075603</v>
      </c>
      <c r="Y41" s="146">
        <v>2.6890756302521002</v>
      </c>
      <c r="Z41" s="147">
        <v>0.28571428571428598</v>
      </c>
      <c r="AA41" s="147">
        <v>1.3941176470588199</v>
      </c>
      <c r="AB41" s="148">
        <v>7</v>
      </c>
      <c r="AC41" s="147">
        <v>0.23277467411545599</v>
      </c>
      <c r="AD41" s="148" t="s">
        <v>123</v>
      </c>
      <c r="AE41" s="149">
        <v>0.45</v>
      </c>
      <c r="AF41" s="145" t="s">
        <v>194</v>
      </c>
      <c r="AG41" s="148">
        <v>135</v>
      </c>
      <c r="AH41" s="148">
        <v>7418</v>
      </c>
      <c r="AI41" s="145">
        <v>4</v>
      </c>
      <c r="AJ41" s="148">
        <v>20.5</v>
      </c>
      <c r="AK41" s="145">
        <v>20.5</v>
      </c>
    </row>
    <row r="42" spans="1:37">
      <c r="A42" s="143" t="s">
        <v>213</v>
      </c>
      <c r="B42" s="143" t="s">
        <v>250</v>
      </c>
      <c r="C42" s="143" t="s">
        <v>242</v>
      </c>
      <c r="D42" s="144" t="s">
        <v>123</v>
      </c>
      <c r="E42" s="144">
        <v>1348</v>
      </c>
      <c r="F42" s="144" t="s">
        <v>276</v>
      </c>
      <c r="G42" s="145" t="s">
        <v>123</v>
      </c>
      <c r="H42" s="145">
        <v>1</v>
      </c>
      <c r="I42" s="145">
        <v>0</v>
      </c>
      <c r="J42" s="145">
        <v>0</v>
      </c>
      <c r="K42" s="145">
        <v>9</v>
      </c>
      <c r="L42" s="145">
        <v>14</v>
      </c>
      <c r="M42" s="146">
        <v>0</v>
      </c>
      <c r="N42" s="145">
        <v>1</v>
      </c>
      <c r="O42" s="145">
        <v>5</v>
      </c>
      <c r="P42" s="145">
        <v>4</v>
      </c>
      <c r="Q42" s="145">
        <v>0</v>
      </c>
      <c r="R42" s="146">
        <v>14.0949554896142</v>
      </c>
      <c r="S42" s="146">
        <v>1.59</v>
      </c>
      <c r="T42" s="147" t="s">
        <v>123</v>
      </c>
      <c r="U42" s="147">
        <v>9.9357072205736904E-2</v>
      </c>
      <c r="V42" s="146">
        <v>0.114035839835377</v>
      </c>
      <c r="W42" s="148">
        <v>1330</v>
      </c>
      <c r="X42" s="146">
        <v>0.98664688427299696</v>
      </c>
      <c r="Y42" s="146" t="s">
        <v>123</v>
      </c>
      <c r="Z42" s="147" t="s">
        <v>123</v>
      </c>
      <c r="AA42" s="147" t="s">
        <v>123</v>
      </c>
      <c r="AB42" s="148">
        <v>11</v>
      </c>
      <c r="AC42" s="147">
        <v>2.04081632653061E-2</v>
      </c>
      <c r="AD42" s="148" t="s">
        <v>123</v>
      </c>
      <c r="AE42" s="149">
        <v>0.5</v>
      </c>
      <c r="AF42" s="145" t="s">
        <v>194</v>
      </c>
      <c r="AG42" s="148">
        <v>190</v>
      </c>
      <c r="AH42" s="148">
        <v>11663</v>
      </c>
      <c r="AI42" s="145">
        <v>5</v>
      </c>
      <c r="AJ42" s="148">
        <v>35</v>
      </c>
      <c r="AK42" s="145">
        <v>18</v>
      </c>
    </row>
    <row r="43" spans="1:37">
      <c r="A43" s="143" t="s">
        <v>214</v>
      </c>
      <c r="B43" s="143" t="s">
        <v>241</v>
      </c>
      <c r="C43" s="143" t="s">
        <v>245</v>
      </c>
      <c r="D43" s="144">
        <v>2265</v>
      </c>
      <c r="E43" s="144">
        <v>281</v>
      </c>
      <c r="F43" s="144" t="s">
        <v>188</v>
      </c>
      <c r="G43" s="145">
        <v>278</v>
      </c>
      <c r="H43" s="145">
        <v>3</v>
      </c>
      <c r="I43" s="145">
        <v>2</v>
      </c>
      <c r="J43" s="145">
        <v>0</v>
      </c>
      <c r="K43" s="145">
        <v>1</v>
      </c>
      <c r="L43" s="145">
        <v>15</v>
      </c>
      <c r="M43" s="146">
        <v>1</v>
      </c>
      <c r="N43" s="145">
        <v>1</v>
      </c>
      <c r="O43" s="145">
        <v>14</v>
      </c>
      <c r="P43" s="145">
        <v>3</v>
      </c>
      <c r="Q43" s="145">
        <v>2</v>
      </c>
      <c r="R43" s="146">
        <v>3.1037527593819001</v>
      </c>
      <c r="S43" s="146" t="s">
        <v>123</v>
      </c>
      <c r="T43" s="147">
        <v>0.44050991501416398</v>
      </c>
      <c r="U43" s="147">
        <v>0.19237057220708401</v>
      </c>
      <c r="V43" s="146">
        <v>1.36907686907687</v>
      </c>
      <c r="W43" s="148">
        <v>7801</v>
      </c>
      <c r="X43" s="146">
        <v>3.4441501103752801</v>
      </c>
      <c r="Y43" s="146">
        <v>2.1509933774834402</v>
      </c>
      <c r="Z43" s="147">
        <v>0.122737306843267</v>
      </c>
      <c r="AA43" s="147">
        <v>0.15467625899280599</v>
      </c>
      <c r="AB43" s="148">
        <v>9</v>
      </c>
      <c r="AC43" s="147">
        <v>0.42704626334519602</v>
      </c>
      <c r="AD43" s="148">
        <v>9.8699999999999992</v>
      </c>
      <c r="AE43" s="149">
        <v>4.4999999999999998E-2</v>
      </c>
      <c r="AF43" s="145" t="s">
        <v>275</v>
      </c>
      <c r="AG43" s="148">
        <v>170</v>
      </c>
      <c r="AH43" s="148">
        <v>5698</v>
      </c>
      <c r="AI43" s="145">
        <v>4</v>
      </c>
      <c r="AJ43" s="148">
        <v>8</v>
      </c>
      <c r="AK43" s="145"/>
    </row>
    <row r="44" spans="1:37">
      <c r="A44" s="143" t="s">
        <v>83</v>
      </c>
      <c r="B44" s="143" t="s">
        <v>241</v>
      </c>
      <c r="C44" s="143" t="s">
        <v>245</v>
      </c>
      <c r="D44" s="144">
        <v>1119</v>
      </c>
      <c r="E44" s="144">
        <v>140</v>
      </c>
      <c r="F44" s="144" t="s">
        <v>188</v>
      </c>
      <c r="G44" s="145">
        <v>696</v>
      </c>
      <c r="H44" s="145">
        <v>2</v>
      </c>
      <c r="I44" s="145">
        <v>1</v>
      </c>
      <c r="J44" s="145">
        <v>0</v>
      </c>
      <c r="K44" s="145">
        <v>3</v>
      </c>
      <c r="L44" s="145">
        <v>26.5</v>
      </c>
      <c r="M44" s="146">
        <v>2</v>
      </c>
      <c r="N44" s="145">
        <v>1</v>
      </c>
      <c r="O44" s="145">
        <v>6</v>
      </c>
      <c r="P44" s="145">
        <v>2</v>
      </c>
      <c r="Q44" s="145">
        <v>6</v>
      </c>
      <c r="R44" s="146">
        <v>5.31009830205541</v>
      </c>
      <c r="S44" s="146">
        <v>1.41</v>
      </c>
      <c r="T44" s="147">
        <v>0.54232804232804199</v>
      </c>
      <c r="U44" s="147">
        <v>0.1512</v>
      </c>
      <c r="V44" s="146">
        <v>1.14034045922407</v>
      </c>
      <c r="W44" s="148">
        <v>5761</v>
      </c>
      <c r="X44" s="146">
        <v>5.14834673815907</v>
      </c>
      <c r="Y44" s="146">
        <v>5.1501340482573701</v>
      </c>
      <c r="Z44" s="147">
        <v>0.62198391420911503</v>
      </c>
      <c r="AA44" s="147">
        <v>4.5977011494252901E-2</v>
      </c>
      <c r="AB44" s="148">
        <v>1</v>
      </c>
      <c r="AC44" s="147">
        <v>0.05</v>
      </c>
      <c r="AD44" s="148">
        <v>10.5</v>
      </c>
      <c r="AE44" s="149">
        <v>0.15</v>
      </c>
      <c r="AF44" s="145" t="s">
        <v>275</v>
      </c>
      <c r="AG44" s="148">
        <v>140</v>
      </c>
      <c r="AH44" s="148">
        <v>5052</v>
      </c>
      <c r="AI44" s="145">
        <v>3</v>
      </c>
      <c r="AJ44" s="148">
        <v>6</v>
      </c>
      <c r="AK44" s="145"/>
    </row>
    <row r="45" spans="1:37">
      <c r="A45" s="143" t="s">
        <v>85</v>
      </c>
      <c r="B45" s="143" t="s">
        <v>241</v>
      </c>
      <c r="C45" s="143" t="s">
        <v>245</v>
      </c>
      <c r="D45" s="144">
        <v>1572</v>
      </c>
      <c r="E45" s="144">
        <v>75</v>
      </c>
      <c r="F45" s="144" t="s">
        <v>188</v>
      </c>
      <c r="G45" s="145">
        <v>417</v>
      </c>
      <c r="H45" s="145">
        <v>3</v>
      </c>
      <c r="I45" s="145">
        <v>2</v>
      </c>
      <c r="J45" s="145">
        <v>0</v>
      </c>
      <c r="K45" s="145">
        <v>6</v>
      </c>
      <c r="L45" s="145">
        <v>6</v>
      </c>
      <c r="M45" s="146">
        <v>1.5</v>
      </c>
      <c r="N45" s="145">
        <v>3</v>
      </c>
      <c r="O45" s="145">
        <v>9</v>
      </c>
      <c r="P45" s="145">
        <v>4</v>
      </c>
      <c r="Q45" s="145">
        <v>37</v>
      </c>
      <c r="R45" s="146" t="s">
        <v>123</v>
      </c>
      <c r="S45" s="146">
        <v>1.39</v>
      </c>
      <c r="T45" s="147">
        <v>0.76855123674911696</v>
      </c>
      <c r="U45" s="147">
        <v>0.22639999999999999</v>
      </c>
      <c r="V45" s="146">
        <v>1.7981366459627299</v>
      </c>
      <c r="W45" s="148">
        <v>12159</v>
      </c>
      <c r="X45" s="146">
        <v>7.7347328244274802</v>
      </c>
      <c r="Y45" s="146">
        <v>4.4179389312977104</v>
      </c>
      <c r="Z45" s="147">
        <v>0.265267175572519</v>
      </c>
      <c r="AA45" s="147">
        <v>0.17266187050359699</v>
      </c>
      <c r="AB45" s="148">
        <v>6</v>
      </c>
      <c r="AC45" s="147">
        <v>1.2266666666666699</v>
      </c>
      <c r="AD45" s="148">
        <v>10.625999999999999</v>
      </c>
      <c r="AE45" s="149">
        <v>0.1</v>
      </c>
      <c r="AF45" s="145" t="s">
        <v>275</v>
      </c>
      <c r="AG45" s="148">
        <v>136</v>
      </c>
      <c r="AH45" s="148">
        <v>6762</v>
      </c>
      <c r="AI45" s="145">
        <v>4</v>
      </c>
      <c r="AJ45" s="148">
        <v>7</v>
      </c>
      <c r="AK45" s="145"/>
    </row>
    <row r="46" spans="1:37">
      <c r="A46" s="143" t="s">
        <v>110</v>
      </c>
      <c r="B46" s="143" t="s">
        <v>241</v>
      </c>
      <c r="C46" s="143" t="s">
        <v>247</v>
      </c>
      <c r="D46" s="144">
        <v>980</v>
      </c>
      <c r="E46" s="144">
        <v>90</v>
      </c>
      <c r="F46" s="144" t="s">
        <v>209</v>
      </c>
      <c r="G46" s="145">
        <v>101</v>
      </c>
      <c r="H46" s="145">
        <v>1</v>
      </c>
      <c r="I46" s="145">
        <v>0</v>
      </c>
      <c r="J46" s="145">
        <v>0</v>
      </c>
      <c r="K46" s="145">
        <v>5</v>
      </c>
      <c r="L46" s="145">
        <v>15</v>
      </c>
      <c r="M46" s="146">
        <v>0</v>
      </c>
      <c r="N46" s="145">
        <v>3</v>
      </c>
      <c r="O46" s="145">
        <v>43</v>
      </c>
      <c r="P46" s="145">
        <v>5</v>
      </c>
      <c r="Q46" s="145">
        <v>0</v>
      </c>
      <c r="R46" s="146" t="s">
        <v>123</v>
      </c>
      <c r="S46" s="146">
        <v>1.52</v>
      </c>
      <c r="T46" s="147" t="s">
        <v>123</v>
      </c>
      <c r="U46" s="147">
        <v>0.2616</v>
      </c>
      <c r="V46" s="146">
        <v>0.14035320674545201</v>
      </c>
      <c r="W46" s="148">
        <v>1057</v>
      </c>
      <c r="X46" s="146">
        <v>1.0785714285714301</v>
      </c>
      <c r="Y46" s="146">
        <v>6.5204081632653104</v>
      </c>
      <c r="Z46" s="147">
        <v>0.103061224489796</v>
      </c>
      <c r="AA46" s="147">
        <v>0.18811881188118801</v>
      </c>
      <c r="AB46" s="148">
        <v>11</v>
      </c>
      <c r="AC46" s="147" t="s">
        <v>123</v>
      </c>
      <c r="AD46" s="148">
        <v>12.6</v>
      </c>
      <c r="AE46" s="149">
        <v>0.3</v>
      </c>
      <c r="AF46" s="145" t="s">
        <v>190</v>
      </c>
      <c r="AG46" s="148">
        <v>75</v>
      </c>
      <c r="AH46" s="148">
        <v>7531</v>
      </c>
      <c r="AI46" s="145">
        <v>2</v>
      </c>
      <c r="AJ46" s="148">
        <v>8.5</v>
      </c>
      <c r="AK46" s="145"/>
    </row>
    <row r="47" spans="1:37">
      <c r="A47" s="143" t="s">
        <v>132</v>
      </c>
      <c r="B47" s="143" t="s">
        <v>244</v>
      </c>
      <c r="C47" s="143" t="s">
        <v>247</v>
      </c>
      <c r="D47" s="144">
        <v>9494</v>
      </c>
      <c r="E47" s="144">
        <v>880</v>
      </c>
      <c r="F47" s="144" t="s">
        <v>193</v>
      </c>
      <c r="G47" s="145">
        <v>4094</v>
      </c>
      <c r="H47" s="145">
        <v>20</v>
      </c>
      <c r="I47" s="145">
        <v>19</v>
      </c>
      <c r="J47" s="145">
        <v>0</v>
      </c>
      <c r="K47" s="145">
        <v>14</v>
      </c>
      <c r="L47" s="145">
        <v>9.9</v>
      </c>
      <c r="M47" s="146">
        <v>1</v>
      </c>
      <c r="N47" s="145">
        <v>4</v>
      </c>
      <c r="O47" s="145">
        <v>47</v>
      </c>
      <c r="P47" s="145">
        <v>3</v>
      </c>
      <c r="Q47" s="145">
        <v>10</v>
      </c>
      <c r="R47" s="146" t="s">
        <v>123</v>
      </c>
      <c r="S47" s="146">
        <v>1.05</v>
      </c>
      <c r="T47" s="147">
        <v>0.73833935018050501</v>
      </c>
      <c r="U47" s="147">
        <v>0.498416582697567</v>
      </c>
      <c r="V47" s="146">
        <v>0.97629732633841104</v>
      </c>
      <c r="W47" s="148">
        <v>92676</v>
      </c>
      <c r="X47" s="146">
        <v>9.76153360016853</v>
      </c>
      <c r="Y47" s="146">
        <v>8.1256583105119002</v>
      </c>
      <c r="Z47" s="147">
        <v>0.43121971771645301</v>
      </c>
      <c r="AA47" s="147" t="s">
        <v>123</v>
      </c>
      <c r="AB47" s="148">
        <v>133</v>
      </c>
      <c r="AC47" s="147">
        <v>1.3034090909090901</v>
      </c>
      <c r="AD47" s="148">
        <v>463.6422</v>
      </c>
      <c r="AE47" s="149">
        <v>0.8</v>
      </c>
      <c r="AF47" s="145" t="s">
        <v>194</v>
      </c>
      <c r="AG47" s="148">
        <v>1301.0899999999999</v>
      </c>
      <c r="AH47" s="148">
        <v>94926</v>
      </c>
      <c r="AI47" s="145">
        <v>6</v>
      </c>
      <c r="AJ47" s="148">
        <v>37</v>
      </c>
      <c r="AK47" s="145"/>
    </row>
    <row r="48" spans="1:37">
      <c r="A48" s="143" t="s">
        <v>111</v>
      </c>
      <c r="B48" s="143" t="s">
        <v>241</v>
      </c>
      <c r="C48" s="143" t="s">
        <v>247</v>
      </c>
      <c r="D48" s="144">
        <v>4625</v>
      </c>
      <c r="E48" s="144">
        <v>550</v>
      </c>
      <c r="F48" s="144" t="s">
        <v>188</v>
      </c>
      <c r="G48" s="145">
        <v>453</v>
      </c>
      <c r="H48" s="145">
        <v>3</v>
      </c>
      <c r="I48" s="145">
        <v>2</v>
      </c>
      <c r="J48" s="145">
        <v>0</v>
      </c>
      <c r="K48" s="145">
        <v>9</v>
      </c>
      <c r="L48" s="145">
        <v>17.5</v>
      </c>
      <c r="M48" s="146">
        <v>5</v>
      </c>
      <c r="N48" s="145">
        <v>1</v>
      </c>
      <c r="O48" s="145">
        <v>9</v>
      </c>
      <c r="P48" s="145">
        <v>3</v>
      </c>
      <c r="Q48" s="145">
        <v>2</v>
      </c>
      <c r="R48" s="146">
        <v>4.2819675675675697</v>
      </c>
      <c r="S48" s="146">
        <v>1.35</v>
      </c>
      <c r="T48" s="147">
        <v>0.62866722548197795</v>
      </c>
      <c r="U48" s="147">
        <v>0.16176271186440699</v>
      </c>
      <c r="V48" s="146">
        <v>1.4557611284117999</v>
      </c>
      <c r="W48" s="148">
        <v>15894</v>
      </c>
      <c r="X48" s="146">
        <v>3.4365405405405398</v>
      </c>
      <c r="Y48" s="146">
        <v>3.2707027027027</v>
      </c>
      <c r="Z48" s="147">
        <v>9.7945945945945898E-2</v>
      </c>
      <c r="AA48" s="147">
        <v>0.15452538631346599</v>
      </c>
      <c r="AB48" s="148">
        <v>47</v>
      </c>
      <c r="AC48" s="147">
        <v>1.1127272727272699</v>
      </c>
      <c r="AD48" s="148">
        <v>42</v>
      </c>
      <c r="AE48" s="149">
        <v>0.5</v>
      </c>
      <c r="AF48" s="145" t="s">
        <v>194</v>
      </c>
      <c r="AG48" s="148">
        <v>235.06</v>
      </c>
      <c r="AH48" s="148">
        <v>10918</v>
      </c>
      <c r="AI48" s="145">
        <v>4</v>
      </c>
      <c r="AJ48" s="148">
        <v>9</v>
      </c>
      <c r="AK48" s="145"/>
    </row>
    <row r="49" spans="1:37">
      <c r="A49" s="143" t="s">
        <v>89</v>
      </c>
      <c r="B49" s="143" t="s">
        <v>241</v>
      </c>
      <c r="C49" s="143" t="s">
        <v>245</v>
      </c>
      <c r="D49" s="144">
        <v>410</v>
      </c>
      <c r="E49" s="144">
        <v>38</v>
      </c>
      <c r="F49" s="144" t="s">
        <v>209</v>
      </c>
      <c r="G49" s="145">
        <v>109</v>
      </c>
      <c r="H49" s="145">
        <v>3</v>
      </c>
      <c r="I49" s="145">
        <v>2</v>
      </c>
      <c r="J49" s="145">
        <v>0</v>
      </c>
      <c r="K49" s="145">
        <v>2</v>
      </c>
      <c r="L49" s="145">
        <v>13</v>
      </c>
      <c r="M49" s="146">
        <v>0</v>
      </c>
      <c r="N49" s="145">
        <v>2</v>
      </c>
      <c r="O49" s="145">
        <v>10</v>
      </c>
      <c r="P49" s="145">
        <v>3</v>
      </c>
      <c r="Q49" s="145">
        <v>12</v>
      </c>
      <c r="R49" s="146">
        <v>17.981707317073202</v>
      </c>
      <c r="S49" s="146">
        <v>1</v>
      </c>
      <c r="T49" s="147">
        <v>0.56884875846501104</v>
      </c>
      <c r="U49" s="147">
        <v>0.1772</v>
      </c>
      <c r="V49" s="146">
        <v>1.0814224640497501</v>
      </c>
      <c r="W49" s="148">
        <v>5565</v>
      </c>
      <c r="X49" s="146">
        <v>13.5731707317073</v>
      </c>
      <c r="Y49" s="146">
        <v>8.1707317073170707</v>
      </c>
      <c r="Z49" s="147">
        <v>0.26585365853658499</v>
      </c>
      <c r="AA49" s="147">
        <v>7.3394495412843999E-2</v>
      </c>
      <c r="AB49" s="148">
        <v>4</v>
      </c>
      <c r="AC49" s="147">
        <v>0.73684210526315796</v>
      </c>
      <c r="AD49" s="148">
        <v>6.72</v>
      </c>
      <c r="AE49" s="149">
        <v>0.09</v>
      </c>
      <c r="AF49" s="145" t="s">
        <v>275</v>
      </c>
      <c r="AG49" s="148">
        <v>40</v>
      </c>
      <c r="AH49" s="148">
        <v>5146</v>
      </c>
      <c r="AI49" s="145">
        <v>2</v>
      </c>
      <c r="AJ49" s="148">
        <v>5</v>
      </c>
      <c r="AK49" s="145"/>
    </row>
    <row r="50" spans="1:37">
      <c r="A50" s="143" t="s">
        <v>113</v>
      </c>
      <c r="B50" s="143" t="s">
        <v>241</v>
      </c>
      <c r="C50" s="143" t="s">
        <v>247</v>
      </c>
      <c r="D50" s="144">
        <v>1882</v>
      </c>
      <c r="E50" s="144">
        <v>134</v>
      </c>
      <c r="F50" s="144" t="s">
        <v>188</v>
      </c>
      <c r="G50" s="145">
        <v>278</v>
      </c>
      <c r="H50" s="145">
        <v>2</v>
      </c>
      <c r="I50" s="145">
        <v>1</v>
      </c>
      <c r="J50" s="145">
        <v>0</v>
      </c>
      <c r="K50" s="145">
        <v>4</v>
      </c>
      <c r="L50" s="145">
        <v>19.5</v>
      </c>
      <c r="M50" s="146">
        <v>0</v>
      </c>
      <c r="N50" s="145">
        <v>1</v>
      </c>
      <c r="O50" s="145">
        <v>5</v>
      </c>
      <c r="P50" s="145">
        <v>1</v>
      </c>
      <c r="Q50" s="145">
        <v>2</v>
      </c>
      <c r="R50" s="146">
        <v>3.5095908607864001</v>
      </c>
      <c r="S50" s="146">
        <v>1</v>
      </c>
      <c r="T50" s="147">
        <v>0.80964467005076202</v>
      </c>
      <c r="U50" s="147">
        <v>0.15438871473354199</v>
      </c>
      <c r="V50" s="146">
        <v>1.3275159976730699</v>
      </c>
      <c r="W50" s="148">
        <v>6846</v>
      </c>
      <c r="X50" s="146">
        <v>3.6376195536663101</v>
      </c>
      <c r="Y50" s="146">
        <v>2.7019128586610002</v>
      </c>
      <c r="Z50" s="147">
        <v>0.147715196599362</v>
      </c>
      <c r="AA50" s="147">
        <v>5.3956834532374098E-2</v>
      </c>
      <c r="AB50" s="148">
        <v>138</v>
      </c>
      <c r="AC50" s="147">
        <v>0.49253731343283602</v>
      </c>
      <c r="AD50" s="148">
        <v>13.86</v>
      </c>
      <c r="AE50" s="149">
        <v>0.2</v>
      </c>
      <c r="AF50" s="145" t="s">
        <v>190</v>
      </c>
      <c r="AG50" s="148">
        <v>86.5</v>
      </c>
      <c r="AH50" s="148">
        <v>5157</v>
      </c>
      <c r="AI50" s="145">
        <v>3</v>
      </c>
      <c r="AJ50" s="148">
        <v>6</v>
      </c>
      <c r="AK50" s="145"/>
    </row>
    <row r="51" spans="1:37">
      <c r="A51" s="143" t="s">
        <v>215</v>
      </c>
      <c r="B51" s="143" t="s">
        <v>241</v>
      </c>
      <c r="C51" s="143" t="s">
        <v>242</v>
      </c>
      <c r="D51" s="144">
        <v>6125</v>
      </c>
      <c r="E51" s="144">
        <v>756</v>
      </c>
      <c r="F51" s="144" t="s">
        <v>193</v>
      </c>
      <c r="G51" s="145">
        <v>2332</v>
      </c>
      <c r="H51" s="145">
        <v>10</v>
      </c>
      <c r="I51" s="145">
        <v>2</v>
      </c>
      <c r="J51" s="145">
        <v>7</v>
      </c>
      <c r="K51" s="145">
        <v>10</v>
      </c>
      <c r="L51" s="145">
        <v>33</v>
      </c>
      <c r="M51" s="146">
        <v>5.5</v>
      </c>
      <c r="N51" s="145">
        <v>8</v>
      </c>
      <c r="O51" s="145">
        <v>50</v>
      </c>
      <c r="P51" s="145">
        <v>15</v>
      </c>
      <c r="Q51" s="145">
        <v>5</v>
      </c>
      <c r="R51" s="146">
        <v>4.5946122448979603</v>
      </c>
      <c r="S51" s="146">
        <v>1</v>
      </c>
      <c r="T51" s="147">
        <v>2.4242424242424201E-2</v>
      </c>
      <c r="U51" s="147">
        <v>0.17131751640585599</v>
      </c>
      <c r="V51" s="146">
        <v>2.1973414566602001</v>
      </c>
      <c r="W51" s="148">
        <v>39673</v>
      </c>
      <c r="X51" s="146">
        <v>6.4772244897959199</v>
      </c>
      <c r="Y51" s="146">
        <v>2.26367346938776</v>
      </c>
      <c r="Z51" s="147">
        <v>0.38073469387755099</v>
      </c>
      <c r="AA51" s="147">
        <v>6.7324185248713503E-2</v>
      </c>
      <c r="AB51" s="148">
        <v>213</v>
      </c>
      <c r="AC51" s="147">
        <v>1.4814814814814801</v>
      </c>
      <c r="AD51" s="148">
        <v>62.16</v>
      </c>
      <c r="AE51" s="149">
        <v>0.57999999999999996</v>
      </c>
      <c r="AF51" s="145" t="s">
        <v>190</v>
      </c>
      <c r="AG51" s="148">
        <v>263</v>
      </c>
      <c r="AH51" s="148">
        <v>18055</v>
      </c>
      <c r="AI51" s="145">
        <v>3</v>
      </c>
      <c r="AJ51" s="148">
        <v>12</v>
      </c>
      <c r="AK51" s="145"/>
    </row>
    <row r="52" spans="1:37">
      <c r="A52" s="143" t="s">
        <v>92</v>
      </c>
      <c r="B52" s="143" t="s">
        <v>241</v>
      </c>
      <c r="C52" s="143" t="s">
        <v>242</v>
      </c>
      <c r="D52" s="144">
        <v>1813</v>
      </c>
      <c r="E52" s="144">
        <v>182</v>
      </c>
      <c r="F52" s="144" t="s">
        <v>188</v>
      </c>
      <c r="G52" s="145">
        <v>319</v>
      </c>
      <c r="H52" s="145">
        <v>2</v>
      </c>
      <c r="I52" s="145">
        <v>0</v>
      </c>
      <c r="J52" s="145">
        <v>1</v>
      </c>
      <c r="K52" s="145">
        <v>7</v>
      </c>
      <c r="L52" s="145">
        <v>25</v>
      </c>
      <c r="M52" s="146">
        <v>0</v>
      </c>
      <c r="N52" s="145">
        <v>1</v>
      </c>
      <c r="O52" s="145">
        <v>56</v>
      </c>
      <c r="P52" s="145">
        <v>1</v>
      </c>
      <c r="Q52" s="145">
        <v>4</v>
      </c>
      <c r="R52" s="146" t="s">
        <v>123</v>
      </c>
      <c r="S52" s="146">
        <v>0.87</v>
      </c>
      <c r="T52" s="147">
        <v>0.58969072164948499</v>
      </c>
      <c r="U52" s="147">
        <v>0.178112376055821</v>
      </c>
      <c r="V52" s="146">
        <v>1.41155007549069</v>
      </c>
      <c r="W52" s="148">
        <v>11219</v>
      </c>
      <c r="X52" s="146">
        <v>6.1880860452288999</v>
      </c>
      <c r="Y52" s="146">
        <v>3.3656922228350798</v>
      </c>
      <c r="Z52" s="147">
        <v>0.17595146166574699</v>
      </c>
      <c r="AA52" s="147">
        <v>0.14733542319749199</v>
      </c>
      <c r="AB52" s="148">
        <v>64</v>
      </c>
      <c r="AC52" s="147">
        <v>7.1043956043955996</v>
      </c>
      <c r="AD52" s="148">
        <v>17.22</v>
      </c>
      <c r="AE52" s="149">
        <v>0.4</v>
      </c>
      <c r="AF52" s="145" t="s">
        <v>190</v>
      </c>
      <c r="AG52" s="148">
        <v>92.5</v>
      </c>
      <c r="AH52" s="148">
        <v>7948</v>
      </c>
      <c r="AI52" s="145">
        <v>2</v>
      </c>
      <c r="AJ52" s="148">
        <v>6</v>
      </c>
      <c r="AK52" s="145"/>
    </row>
    <row r="53" spans="1:37">
      <c r="A53" s="143" t="s">
        <v>93</v>
      </c>
      <c r="B53" s="143" t="s">
        <v>241</v>
      </c>
      <c r="C53" s="143" t="s">
        <v>247</v>
      </c>
      <c r="D53" s="144">
        <v>2641</v>
      </c>
      <c r="E53" s="144">
        <v>195</v>
      </c>
      <c r="F53" s="144" t="s">
        <v>188</v>
      </c>
      <c r="G53" s="145">
        <v>368</v>
      </c>
      <c r="H53" s="145">
        <v>2</v>
      </c>
      <c r="I53" s="145">
        <v>1</v>
      </c>
      <c r="J53" s="145">
        <v>0</v>
      </c>
      <c r="K53" s="145">
        <v>7</v>
      </c>
      <c r="L53" s="145">
        <v>9</v>
      </c>
      <c r="M53" s="146">
        <v>8</v>
      </c>
      <c r="N53" s="145">
        <v>2</v>
      </c>
      <c r="O53" s="145">
        <v>16</v>
      </c>
      <c r="P53" s="145">
        <v>4</v>
      </c>
      <c r="Q53" s="145">
        <v>6</v>
      </c>
      <c r="R53" s="146" t="s">
        <v>123</v>
      </c>
      <c r="S53" s="146">
        <v>1.7</v>
      </c>
      <c r="T53" s="147">
        <v>0.33333333333333298</v>
      </c>
      <c r="U53" s="147">
        <v>0.452986725663717</v>
      </c>
      <c r="V53" s="146">
        <v>1.4747627700383601</v>
      </c>
      <c r="W53" s="148">
        <v>14609</v>
      </c>
      <c r="X53" s="146">
        <v>5.5316168118137101</v>
      </c>
      <c r="Y53" s="146">
        <v>2.57478227943961</v>
      </c>
      <c r="Z53" s="147">
        <v>0.13934115865202601</v>
      </c>
      <c r="AA53" s="147">
        <v>0.138586956521739</v>
      </c>
      <c r="AB53" s="148">
        <v>33</v>
      </c>
      <c r="AC53" s="147">
        <v>0.92307692307692302</v>
      </c>
      <c r="AD53" s="148">
        <v>29.4</v>
      </c>
      <c r="AE53" s="149">
        <v>0.4</v>
      </c>
      <c r="AF53" s="145" t="s">
        <v>190</v>
      </c>
      <c r="AG53" s="148">
        <v>85</v>
      </c>
      <c r="AH53" s="148">
        <v>9906</v>
      </c>
      <c r="AI53" s="145">
        <v>3</v>
      </c>
      <c r="AJ53" s="148">
        <v>9.3000000000000007</v>
      </c>
      <c r="AK53" s="145"/>
    </row>
    <row r="54" spans="1:37">
      <c r="A54" s="143" t="s">
        <v>94</v>
      </c>
      <c r="B54" s="143" t="s">
        <v>249</v>
      </c>
      <c r="C54" s="143" t="s">
        <v>245</v>
      </c>
      <c r="D54" s="144">
        <v>7832</v>
      </c>
      <c r="E54" s="144">
        <v>984</v>
      </c>
      <c r="F54" s="144" t="s">
        <v>193</v>
      </c>
      <c r="G54" s="145">
        <v>1122</v>
      </c>
      <c r="H54" s="145">
        <v>3</v>
      </c>
      <c r="I54" s="145">
        <v>2</v>
      </c>
      <c r="J54" s="145">
        <v>0</v>
      </c>
      <c r="K54" s="145">
        <v>13</v>
      </c>
      <c r="L54" s="145">
        <v>63</v>
      </c>
      <c r="M54" s="146">
        <v>2.5</v>
      </c>
      <c r="N54" s="145">
        <v>4</v>
      </c>
      <c r="O54" s="145">
        <v>27</v>
      </c>
      <c r="P54" s="145">
        <v>8</v>
      </c>
      <c r="Q54" s="145">
        <v>9</v>
      </c>
      <c r="R54" s="146">
        <v>3.7540028089887598</v>
      </c>
      <c r="S54" s="146" t="s">
        <v>123</v>
      </c>
      <c r="T54" s="147">
        <v>0.63401815575728604</v>
      </c>
      <c r="U54" s="147">
        <v>0.16413111668757799</v>
      </c>
      <c r="V54" s="146">
        <v>2.8416700555781498</v>
      </c>
      <c r="W54" s="148">
        <v>41926</v>
      </c>
      <c r="X54" s="146">
        <v>5.3531664964249197</v>
      </c>
      <c r="Y54" s="146">
        <v>2.5619254341164499</v>
      </c>
      <c r="Z54" s="147">
        <v>0.14325842696629201</v>
      </c>
      <c r="AA54" s="147">
        <v>0.16666666666666699</v>
      </c>
      <c r="AB54" s="148">
        <v>42</v>
      </c>
      <c r="AC54" s="147">
        <v>0.805894308943089</v>
      </c>
      <c r="AD54" s="148">
        <v>46.2</v>
      </c>
      <c r="AE54" s="149">
        <v>0.7</v>
      </c>
      <c r="AF54" s="145" t="s">
        <v>275</v>
      </c>
      <c r="AG54" s="148">
        <v>255</v>
      </c>
      <c r="AH54" s="148">
        <v>14754</v>
      </c>
      <c r="AI54" s="145">
        <v>5</v>
      </c>
      <c r="AJ54" s="148">
        <v>15</v>
      </c>
      <c r="AK54" s="145"/>
    </row>
    <row r="55" spans="1:37">
      <c r="A55" s="143" t="s">
        <v>95</v>
      </c>
      <c r="B55" s="143" t="s">
        <v>241</v>
      </c>
      <c r="C55" s="143" t="s">
        <v>245</v>
      </c>
      <c r="D55" s="144">
        <v>1361</v>
      </c>
      <c r="E55" s="144">
        <v>144</v>
      </c>
      <c r="F55" s="144" t="s">
        <v>188</v>
      </c>
      <c r="G55" s="145">
        <v>332</v>
      </c>
      <c r="H55" s="145">
        <v>4</v>
      </c>
      <c r="I55" s="145">
        <v>0</v>
      </c>
      <c r="J55" s="145">
        <v>3</v>
      </c>
      <c r="K55" s="145">
        <v>4</v>
      </c>
      <c r="L55" s="145">
        <v>11.5</v>
      </c>
      <c r="M55" s="146">
        <v>0</v>
      </c>
      <c r="N55" s="145">
        <v>1</v>
      </c>
      <c r="O55" s="145">
        <v>8</v>
      </c>
      <c r="P55" s="145">
        <v>2</v>
      </c>
      <c r="Q55" s="145">
        <v>5</v>
      </c>
      <c r="R55" s="146">
        <v>5.5525349008082303</v>
      </c>
      <c r="S55" s="146">
        <v>1</v>
      </c>
      <c r="T55" s="147">
        <v>0.39102564102564102</v>
      </c>
      <c r="U55" s="147">
        <v>0.18720000000000001</v>
      </c>
      <c r="V55" s="146">
        <v>1.9324351908552799</v>
      </c>
      <c r="W55" s="148">
        <v>9467</v>
      </c>
      <c r="X55" s="146">
        <v>6.9559147685525398</v>
      </c>
      <c r="Y55" s="146">
        <v>9.4900808229243196</v>
      </c>
      <c r="Z55" s="147">
        <v>0.24393828067597401</v>
      </c>
      <c r="AA55" s="147">
        <v>7.2289156626505993E-2</v>
      </c>
      <c r="AB55" s="148">
        <v>3</v>
      </c>
      <c r="AC55" s="147">
        <v>0.43055555555555602</v>
      </c>
      <c r="AD55" s="148">
        <v>12.6</v>
      </c>
      <c r="AE55" s="149">
        <v>0.2</v>
      </c>
      <c r="AF55" s="145" t="s">
        <v>275</v>
      </c>
      <c r="AG55" s="148">
        <v>108</v>
      </c>
      <c r="AH55" s="148">
        <v>4899</v>
      </c>
      <c r="AI55" s="145">
        <v>3</v>
      </c>
      <c r="AJ55" s="148">
        <v>6</v>
      </c>
      <c r="AK55" s="145"/>
    </row>
    <row r="56" spans="1:37">
      <c r="A56" s="143" t="s">
        <v>216</v>
      </c>
      <c r="B56" s="143" t="s">
        <v>241</v>
      </c>
      <c r="C56" s="143" t="s">
        <v>246</v>
      </c>
      <c r="D56" s="144">
        <v>2719</v>
      </c>
      <c r="E56" s="144">
        <v>259</v>
      </c>
      <c r="F56" s="144" t="s">
        <v>188</v>
      </c>
      <c r="G56" s="145">
        <v>317</v>
      </c>
      <c r="H56" s="145">
        <v>2</v>
      </c>
      <c r="I56" s="145">
        <v>1</v>
      </c>
      <c r="J56" s="145">
        <v>0</v>
      </c>
      <c r="K56" s="145">
        <v>5</v>
      </c>
      <c r="L56" s="145">
        <v>14</v>
      </c>
      <c r="M56" s="146">
        <v>2</v>
      </c>
      <c r="N56" s="145">
        <v>1</v>
      </c>
      <c r="O56" s="145">
        <v>14</v>
      </c>
      <c r="P56" s="145">
        <v>4</v>
      </c>
      <c r="Q56" s="145">
        <v>3</v>
      </c>
      <c r="R56" s="146">
        <v>3.96211842589187</v>
      </c>
      <c r="S56" s="146" t="s">
        <v>123</v>
      </c>
      <c r="T56" s="147" t="s">
        <v>123</v>
      </c>
      <c r="U56" s="147">
        <v>0.161434977578475</v>
      </c>
      <c r="V56" s="146">
        <v>1.28786599099099</v>
      </c>
      <c r="W56" s="148">
        <v>9149</v>
      </c>
      <c r="X56" s="146">
        <v>3.36484001471129</v>
      </c>
      <c r="Y56" s="146">
        <v>1.06656859139389</v>
      </c>
      <c r="Z56" s="147">
        <v>0.11658698050754</v>
      </c>
      <c r="AA56" s="147">
        <v>0.23343848580441601</v>
      </c>
      <c r="AB56" s="148">
        <v>2</v>
      </c>
      <c r="AC56" s="147">
        <v>0.108108108108108</v>
      </c>
      <c r="AD56" s="148">
        <v>11.76</v>
      </c>
      <c r="AE56" s="149">
        <v>0.25</v>
      </c>
      <c r="AF56" s="145" t="s">
        <v>190</v>
      </c>
      <c r="AG56" s="148">
        <v>240</v>
      </c>
      <c r="AH56" s="148">
        <v>7104</v>
      </c>
      <c r="AI56" s="145">
        <v>3</v>
      </c>
      <c r="AJ56" s="148">
        <v>8</v>
      </c>
      <c r="AK56" s="145"/>
    </row>
    <row r="57" spans="1:37">
      <c r="A57" s="143" t="s">
        <v>114</v>
      </c>
      <c r="B57" s="143" t="s">
        <v>241</v>
      </c>
      <c r="C57" s="143" t="s">
        <v>247</v>
      </c>
      <c r="D57" s="144">
        <v>4052</v>
      </c>
      <c r="E57" s="144">
        <v>743</v>
      </c>
      <c r="F57" s="144" t="s">
        <v>188</v>
      </c>
      <c r="G57" s="145" t="s">
        <v>123</v>
      </c>
      <c r="H57" s="145">
        <v>2</v>
      </c>
      <c r="I57" s="145">
        <v>1</v>
      </c>
      <c r="J57" s="145">
        <v>0</v>
      </c>
      <c r="K57" s="145">
        <v>9</v>
      </c>
      <c r="L57" s="145">
        <v>17</v>
      </c>
      <c r="M57" s="146">
        <v>2</v>
      </c>
      <c r="N57" s="145">
        <v>1</v>
      </c>
      <c r="O57" s="145">
        <v>22</v>
      </c>
      <c r="P57" s="145">
        <v>3</v>
      </c>
      <c r="Q57" s="145">
        <v>4</v>
      </c>
      <c r="R57" s="146">
        <v>4.4472729516288201</v>
      </c>
      <c r="S57" s="146">
        <v>1.58</v>
      </c>
      <c r="T57" s="147">
        <v>1.44167758846658E-2</v>
      </c>
      <c r="U57" s="147">
        <v>0.10257499678125399</v>
      </c>
      <c r="V57" s="146">
        <v>1.3939887474089401</v>
      </c>
      <c r="W57" s="148">
        <v>18830</v>
      </c>
      <c r="X57" s="146">
        <v>4.6470878578479802</v>
      </c>
      <c r="Y57" s="146">
        <v>3.39585389930898</v>
      </c>
      <c r="Z57" s="147">
        <v>0.13746298124383</v>
      </c>
      <c r="AA57" s="147">
        <v>0.17773788150807901</v>
      </c>
      <c r="AB57" s="148">
        <v>73</v>
      </c>
      <c r="AC57" s="147">
        <v>1.3620457604306899</v>
      </c>
      <c r="AD57" s="148">
        <v>46.2</v>
      </c>
      <c r="AE57" s="149">
        <v>0.5</v>
      </c>
      <c r="AF57" s="145" t="s">
        <v>194</v>
      </c>
      <c r="AG57" s="148">
        <v>320</v>
      </c>
      <c r="AH57" s="148">
        <v>13508</v>
      </c>
      <c r="AI57" s="145">
        <v>4</v>
      </c>
      <c r="AJ57" s="148">
        <v>12</v>
      </c>
      <c r="AK57" s="145"/>
    </row>
    <row r="58" spans="1:37">
      <c r="A58" s="143" t="s">
        <v>277</v>
      </c>
      <c r="B58" s="143" t="s">
        <v>241</v>
      </c>
      <c r="C58" s="143" t="s">
        <v>245</v>
      </c>
      <c r="D58" s="144">
        <v>7395</v>
      </c>
      <c r="E58" s="144">
        <v>231</v>
      </c>
      <c r="F58" s="144" t="s">
        <v>193</v>
      </c>
      <c r="G58" s="145">
        <v>893</v>
      </c>
      <c r="H58" s="145">
        <v>4</v>
      </c>
      <c r="I58" s="145">
        <v>3</v>
      </c>
      <c r="J58" s="145">
        <v>0</v>
      </c>
      <c r="K58" s="145">
        <v>9</v>
      </c>
      <c r="L58" s="145">
        <v>22</v>
      </c>
      <c r="M58" s="146">
        <v>1.3333333333333299</v>
      </c>
      <c r="N58" s="145">
        <v>2</v>
      </c>
      <c r="O58" s="145">
        <v>11</v>
      </c>
      <c r="P58" s="145">
        <v>3</v>
      </c>
      <c r="Q58" s="145">
        <v>12</v>
      </c>
      <c r="R58" s="146">
        <v>4.2094658553076396</v>
      </c>
      <c r="S58" s="146">
        <v>1.2</v>
      </c>
      <c r="T58" s="147">
        <v>0.64165446559297201</v>
      </c>
      <c r="U58" s="147">
        <v>0.31953216374269</v>
      </c>
      <c r="V58" s="146">
        <v>0.90949041608228098</v>
      </c>
      <c r="W58" s="148">
        <v>9727</v>
      </c>
      <c r="X58" s="146">
        <v>1.3153482082488199</v>
      </c>
      <c r="Y58" s="146">
        <v>2.2018931710615299</v>
      </c>
      <c r="Z58" s="147">
        <v>0.120757268424611</v>
      </c>
      <c r="AA58" s="147">
        <v>0.496080627099664</v>
      </c>
      <c r="AB58" s="148">
        <v>25</v>
      </c>
      <c r="AC58" s="147">
        <v>1.85281385281385</v>
      </c>
      <c r="AD58" s="148">
        <v>52.5</v>
      </c>
      <c r="AE58" s="149">
        <v>0.5</v>
      </c>
      <c r="AF58" s="145" t="s">
        <v>275</v>
      </c>
      <c r="AG58" s="148">
        <v>352</v>
      </c>
      <c r="AH58" s="148">
        <v>10695</v>
      </c>
      <c r="AI58" s="145">
        <v>4</v>
      </c>
      <c r="AJ58" s="148">
        <v>39</v>
      </c>
      <c r="AK58" s="145"/>
    </row>
    <row r="59" spans="1:37">
      <c r="A59" s="183" t="s">
        <v>255</v>
      </c>
      <c r="B59" s="184"/>
      <c r="C59" s="184"/>
      <c r="D59" s="184">
        <v>243107</v>
      </c>
      <c r="E59" s="184">
        <v>23694</v>
      </c>
      <c r="F59" s="184"/>
      <c r="G59" s="184">
        <v>49499</v>
      </c>
      <c r="H59" s="184">
        <v>261</v>
      </c>
      <c r="I59" s="184">
        <v>146</v>
      </c>
      <c r="J59" s="184">
        <v>60</v>
      </c>
      <c r="K59" s="184">
        <v>404</v>
      </c>
      <c r="L59" s="184">
        <v>1612.1</v>
      </c>
      <c r="M59" s="185">
        <v>95.595801910507802</v>
      </c>
      <c r="N59" s="184">
        <v>119</v>
      </c>
      <c r="O59" s="186">
        <v>1597</v>
      </c>
      <c r="P59" s="184">
        <v>192</v>
      </c>
      <c r="Q59" s="184">
        <v>411</v>
      </c>
      <c r="R59" s="185">
        <v>4.2022816277881798</v>
      </c>
      <c r="S59" s="187">
        <v>1.3656250000000001</v>
      </c>
      <c r="T59" s="188">
        <f>MEDIAN(T3:T57)</f>
        <v>0.47551570773581053</v>
      </c>
      <c r="U59" s="189">
        <v>0.19900113808907999</v>
      </c>
      <c r="V59" s="185">
        <v>1.4169929591188899</v>
      </c>
      <c r="W59" s="186">
        <v>1424984</v>
      </c>
      <c r="X59" s="185">
        <v>5.3308574942007301</v>
      </c>
      <c r="Y59" s="185">
        <v>4.8843067063200403</v>
      </c>
      <c r="Z59" s="190">
        <v>0.14532067703568199</v>
      </c>
      <c r="AA59" s="190">
        <v>0.16666666666666699</v>
      </c>
      <c r="AB59" s="186">
        <v>2468</v>
      </c>
      <c r="AC59" s="190">
        <f>MEDIAN(AC3:AC57)</f>
        <v>0.85887420614327703</v>
      </c>
      <c r="AD59" s="186">
        <v>27.043800000000001</v>
      </c>
      <c r="AE59" s="188">
        <f>MEDIAN(AE3:AE57)</f>
        <v>0.4</v>
      </c>
      <c r="AF59" s="184"/>
      <c r="AG59" s="186">
        <v>150</v>
      </c>
      <c r="AH59" s="186">
        <v>898020</v>
      </c>
      <c r="AI59" s="184">
        <v>4</v>
      </c>
      <c r="AJ59" s="186">
        <v>9</v>
      </c>
      <c r="AK59" s="184"/>
    </row>
    <row r="60" spans="1:37">
      <c r="K60" s="131"/>
      <c r="L60" s="129"/>
      <c r="O60" s="191"/>
      <c r="R60" s="192"/>
      <c r="T60" s="132"/>
      <c r="W60" s="131"/>
      <c r="Z60" s="193"/>
      <c r="AA60" s="130"/>
      <c r="AB60" s="131"/>
      <c r="AC60" s="193"/>
      <c r="AF60" s="129"/>
      <c r="AI60" s="129"/>
      <c r="AK60" s="129"/>
    </row>
    <row r="61" spans="1:37">
      <c r="K61" s="131"/>
      <c r="L61" s="129"/>
      <c r="O61" s="191"/>
      <c r="R61" s="192"/>
      <c r="T61" s="132"/>
      <c r="W61" s="131"/>
      <c r="Z61" s="193"/>
      <c r="AA61" s="130"/>
      <c r="AB61" s="131"/>
      <c r="AC61" s="193"/>
      <c r="AF61" s="129"/>
      <c r="AI61" s="129"/>
      <c r="AK61" s="129"/>
    </row>
    <row r="62" spans="1:37">
      <c r="K62" s="131"/>
      <c r="L62" s="129"/>
      <c r="O62" s="191"/>
      <c r="R62" s="192"/>
      <c r="T62" s="132"/>
      <c r="W62" s="131"/>
      <c r="Z62" s="193"/>
      <c r="AA62" s="130"/>
      <c r="AB62" s="131"/>
      <c r="AC62" s="193"/>
      <c r="AF62" s="129"/>
      <c r="AI62" s="129"/>
      <c r="AK62" s="129"/>
    </row>
  </sheetData>
  <autoFilter ref="A2:AK2" xr:uid="{00000000-0009-0000-0000-000005000000}"/>
  <pageMargins left="0.7" right="0.7" top="0.78749999999999998" bottom="0.78749999999999998" header="0.511811023622047" footer="0.511811023622047"/>
  <pageSetup paperSize="9"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D60"/>
  <sheetViews>
    <sheetView zoomScaleNormal="100" workbookViewId="0">
      <pane ySplit="2" topLeftCell="V49" activePane="bottomLeft" state="frozen"/>
      <selection pane="bottomLeft" activeCell="V60" sqref="V60"/>
    </sheetView>
  </sheetViews>
  <sheetFormatPr defaultColWidth="9.140625" defaultRowHeight="13.9"/>
  <cols>
    <col min="1" max="1" width="26.42578125" customWidth="1"/>
    <col min="2" max="2" width="19.85546875" customWidth="1"/>
    <col min="3" max="3" width="22" customWidth="1"/>
  </cols>
  <sheetData>
    <row r="1" spans="1:41" ht="89.85" customHeight="1">
      <c r="A1" s="70" t="s">
        <v>0</v>
      </c>
      <c r="B1" s="70" t="s">
        <v>217</v>
      </c>
      <c r="C1" s="70" t="s">
        <v>218</v>
      </c>
      <c r="D1" s="70" t="s">
        <v>219</v>
      </c>
      <c r="E1" s="70" t="s">
        <v>220</v>
      </c>
      <c r="F1" s="70" t="s">
        <v>137</v>
      </c>
      <c r="G1" s="70" t="s">
        <v>222</v>
      </c>
      <c r="H1" s="70" t="s">
        <v>256</v>
      </c>
      <c r="I1" s="70" t="s">
        <v>257</v>
      </c>
      <c r="J1" s="70" t="s">
        <v>258</v>
      </c>
      <c r="K1" s="70" t="s">
        <v>115</v>
      </c>
      <c r="L1" s="70" t="s">
        <v>224</v>
      </c>
      <c r="M1" s="133" t="s">
        <v>140</v>
      </c>
      <c r="N1" s="70" t="s">
        <v>9</v>
      </c>
      <c r="O1" s="70" t="s">
        <v>18</v>
      </c>
      <c r="P1" s="70" t="s">
        <v>143</v>
      </c>
      <c r="Q1" s="70" t="s">
        <v>226</v>
      </c>
      <c r="R1" s="133" t="s">
        <v>145</v>
      </c>
      <c r="S1" s="70" t="s">
        <v>11</v>
      </c>
      <c r="T1" s="70" t="s">
        <v>17</v>
      </c>
      <c r="U1" s="134" t="s">
        <v>12</v>
      </c>
      <c r="V1" s="133" t="s">
        <v>15</v>
      </c>
      <c r="W1" s="135" t="s">
        <v>147</v>
      </c>
      <c r="X1" s="133" t="s">
        <v>148</v>
      </c>
      <c r="Y1" s="133" t="s">
        <v>149</v>
      </c>
      <c r="Z1" s="134" t="s">
        <v>150</v>
      </c>
      <c r="AA1" s="134" t="s">
        <v>151</v>
      </c>
      <c r="AB1" s="135" t="s">
        <v>152</v>
      </c>
      <c r="AC1" s="136"/>
      <c r="AD1" s="194"/>
      <c r="AE1" s="136" t="s">
        <v>153</v>
      </c>
      <c r="AF1" s="135" t="s">
        <v>154</v>
      </c>
      <c r="AG1" s="136" t="s">
        <v>155</v>
      </c>
      <c r="AH1" s="70" t="s">
        <v>156</v>
      </c>
      <c r="AI1" s="135" t="s">
        <v>157</v>
      </c>
      <c r="AJ1" s="135" t="s">
        <v>13</v>
      </c>
      <c r="AK1" s="70" t="s">
        <v>12</v>
      </c>
      <c r="AL1" s="70" t="s">
        <v>158</v>
      </c>
      <c r="AM1" s="135" t="s">
        <v>159</v>
      </c>
      <c r="AN1" s="194"/>
      <c r="AO1" s="70" t="s">
        <v>227</v>
      </c>
    </row>
    <row r="2" spans="1:41" ht="104.25" customHeight="1">
      <c r="A2" s="70" t="s">
        <v>278</v>
      </c>
      <c r="B2" s="70" t="s">
        <v>279</v>
      </c>
      <c r="C2" s="70" t="s">
        <v>280</v>
      </c>
      <c r="D2" s="70" t="s">
        <v>230</v>
      </c>
      <c r="E2" s="70" t="s">
        <v>231</v>
      </c>
      <c r="F2" s="70" t="s">
        <v>160</v>
      </c>
      <c r="G2" s="70" t="s">
        <v>281</v>
      </c>
      <c r="H2" s="70" t="s">
        <v>260</v>
      </c>
      <c r="I2" s="70" t="s">
        <v>282</v>
      </c>
      <c r="J2" s="70" t="s">
        <v>283</v>
      </c>
      <c r="K2" s="70" t="s">
        <v>263</v>
      </c>
      <c r="L2" s="70" t="s">
        <v>232</v>
      </c>
      <c r="M2" s="70" t="s">
        <v>234</v>
      </c>
      <c r="N2" s="70" t="s">
        <v>235</v>
      </c>
      <c r="O2" s="70" t="s">
        <v>236</v>
      </c>
      <c r="P2" s="70" t="s">
        <v>238</v>
      </c>
      <c r="Q2" s="70" t="s">
        <v>168</v>
      </c>
      <c r="R2" s="70" t="s">
        <v>169</v>
      </c>
      <c r="S2" s="70" t="s">
        <v>171</v>
      </c>
      <c r="T2" s="70" t="s">
        <v>264</v>
      </c>
      <c r="U2" s="70" t="s">
        <v>32</v>
      </c>
      <c r="V2" s="70" t="s">
        <v>35</v>
      </c>
      <c r="W2" s="70" t="s">
        <v>265</v>
      </c>
      <c r="X2" s="70" t="s">
        <v>266</v>
      </c>
      <c r="Y2" s="70" t="s">
        <v>267</v>
      </c>
      <c r="Z2" s="70" t="s">
        <v>268</v>
      </c>
      <c r="AA2" s="70" t="s">
        <v>177</v>
      </c>
      <c r="AB2" s="70" t="s">
        <v>269</v>
      </c>
      <c r="AC2" s="70" t="s">
        <v>284</v>
      </c>
      <c r="AD2" s="70" t="s">
        <v>285</v>
      </c>
      <c r="AE2" s="70" t="s">
        <v>179</v>
      </c>
      <c r="AF2" s="70" t="s">
        <v>239</v>
      </c>
      <c r="AG2" s="70" t="s">
        <v>270</v>
      </c>
      <c r="AH2" s="70" t="s">
        <v>271</v>
      </c>
      <c r="AI2" s="70" t="s">
        <v>183</v>
      </c>
      <c r="AJ2" s="70" t="s">
        <v>184</v>
      </c>
      <c r="AK2" s="70" t="s">
        <v>32</v>
      </c>
      <c r="AL2" s="70" t="s">
        <v>186</v>
      </c>
      <c r="AM2" s="70" t="s">
        <v>187</v>
      </c>
      <c r="AN2" s="70" t="s">
        <v>286</v>
      </c>
      <c r="AO2" s="70" t="s">
        <v>287</v>
      </c>
    </row>
    <row r="3" spans="1:41">
      <c r="A3" s="195" t="s">
        <v>40</v>
      </c>
      <c r="B3" s="195" t="s">
        <v>241</v>
      </c>
      <c r="C3" s="195" t="s">
        <v>242</v>
      </c>
      <c r="D3" s="196">
        <v>3217</v>
      </c>
      <c r="E3" s="196">
        <v>313</v>
      </c>
      <c r="F3" s="196" t="s">
        <v>188</v>
      </c>
      <c r="G3" s="197">
        <v>391</v>
      </c>
      <c r="H3" s="197">
        <v>2</v>
      </c>
      <c r="I3" s="197">
        <v>1</v>
      </c>
      <c r="J3" s="197">
        <v>0</v>
      </c>
      <c r="K3" s="198">
        <v>5.4</v>
      </c>
      <c r="L3" s="199">
        <v>15</v>
      </c>
      <c r="M3" s="200">
        <v>3</v>
      </c>
      <c r="N3" s="199">
        <v>2</v>
      </c>
      <c r="O3" s="201">
        <v>51</v>
      </c>
      <c r="P3" s="199">
        <v>5</v>
      </c>
      <c r="Q3" s="199">
        <v>12</v>
      </c>
      <c r="R3" s="202">
        <v>0</v>
      </c>
      <c r="S3" s="199">
        <v>1.21</v>
      </c>
      <c r="T3" s="203">
        <v>1.59744408945687E-2</v>
      </c>
      <c r="U3" s="204">
        <v>0.13090757005437101</v>
      </c>
      <c r="V3" s="205">
        <v>1.2861940298507499</v>
      </c>
      <c r="W3" s="206">
        <v>13788</v>
      </c>
      <c r="X3" s="207">
        <v>4.28598072738576</v>
      </c>
      <c r="Y3" s="205">
        <v>1.24339446689462</v>
      </c>
      <c r="Z3" s="208">
        <v>0.12154180913894901</v>
      </c>
      <c r="AA3" s="209">
        <v>0.18670076726342699</v>
      </c>
      <c r="AB3" s="206">
        <v>53</v>
      </c>
      <c r="AC3" s="199">
        <v>53</v>
      </c>
      <c r="AD3" s="199">
        <v>2711</v>
      </c>
      <c r="AE3" s="208">
        <v>3.8338658146964901</v>
      </c>
      <c r="AF3" s="207">
        <v>21</v>
      </c>
      <c r="AG3" s="208">
        <v>0.3</v>
      </c>
      <c r="AH3" s="207" t="s">
        <v>190</v>
      </c>
      <c r="AI3" s="207">
        <v>150</v>
      </c>
      <c r="AJ3" s="206">
        <v>10720</v>
      </c>
      <c r="AK3" s="209">
        <v>0.13090757005437101</v>
      </c>
      <c r="AL3" s="206">
        <v>3</v>
      </c>
      <c r="AM3" s="207">
        <v>6</v>
      </c>
      <c r="AN3" s="199">
        <v>9</v>
      </c>
      <c r="AO3" s="207"/>
    </row>
    <row r="4" spans="1:41">
      <c r="A4" s="195" t="s">
        <v>41</v>
      </c>
      <c r="B4" s="195" t="s">
        <v>241</v>
      </c>
      <c r="C4" s="195" t="s">
        <v>242</v>
      </c>
      <c r="D4" s="196">
        <v>4058</v>
      </c>
      <c r="E4" s="196">
        <v>410</v>
      </c>
      <c r="F4" s="196" t="s">
        <v>188</v>
      </c>
      <c r="G4" s="197">
        <v>496</v>
      </c>
      <c r="H4" s="197">
        <v>2</v>
      </c>
      <c r="I4" s="197">
        <v>1</v>
      </c>
      <c r="J4" s="197">
        <v>0</v>
      </c>
      <c r="K4" s="198">
        <v>6.12</v>
      </c>
      <c r="L4" s="199">
        <v>20.5</v>
      </c>
      <c r="M4" s="200">
        <v>2</v>
      </c>
      <c r="N4" s="199">
        <v>2</v>
      </c>
      <c r="O4" s="201">
        <v>85</v>
      </c>
      <c r="P4" s="199">
        <v>3</v>
      </c>
      <c r="Q4" s="199">
        <v>4</v>
      </c>
      <c r="R4" s="202">
        <v>3.5001108920650599</v>
      </c>
      <c r="S4" s="199">
        <v>2</v>
      </c>
      <c r="T4" s="203">
        <v>0.252583237657864</v>
      </c>
      <c r="U4" s="204">
        <v>0.142599869024231</v>
      </c>
      <c r="V4" s="205">
        <v>2.3564396493594102</v>
      </c>
      <c r="W4" s="206">
        <v>34946</v>
      </c>
      <c r="X4" s="207">
        <v>8.6116313454903892</v>
      </c>
      <c r="Y4" s="205">
        <v>1.96426811237063</v>
      </c>
      <c r="Z4" s="208">
        <v>0.12222769837358299</v>
      </c>
      <c r="AA4" s="209">
        <v>0.33669354838709697</v>
      </c>
      <c r="AB4" s="206">
        <v>15</v>
      </c>
      <c r="AC4" s="199">
        <v>8</v>
      </c>
      <c r="AD4" s="199">
        <v>298</v>
      </c>
      <c r="AE4" s="208">
        <v>0.72682926829268302</v>
      </c>
      <c r="AF4" s="207">
        <v>30.24</v>
      </c>
      <c r="AG4" s="208">
        <v>0.34</v>
      </c>
      <c r="AH4" s="207" t="s">
        <v>192</v>
      </c>
      <c r="AI4" s="207">
        <v>182</v>
      </c>
      <c r="AJ4" s="206">
        <v>14830</v>
      </c>
      <c r="AK4" s="209">
        <v>0.142599869024231</v>
      </c>
      <c r="AL4" s="206">
        <v>4</v>
      </c>
      <c r="AM4" s="207">
        <v>174</v>
      </c>
      <c r="AN4" s="199">
        <v>9</v>
      </c>
      <c r="AO4" s="207"/>
    </row>
    <row r="5" spans="1:41">
      <c r="A5" s="195" t="s">
        <v>42</v>
      </c>
      <c r="B5" s="195" t="s">
        <v>241</v>
      </c>
      <c r="C5" s="195" t="s">
        <v>243</v>
      </c>
      <c r="D5" s="210">
        <v>10047</v>
      </c>
      <c r="E5" s="210">
        <v>783</v>
      </c>
      <c r="F5" s="210" t="s">
        <v>195</v>
      </c>
      <c r="G5" s="199">
        <v>763</v>
      </c>
      <c r="H5" s="199">
        <v>3</v>
      </c>
      <c r="I5" s="199">
        <v>2</v>
      </c>
      <c r="J5" s="199">
        <v>0</v>
      </c>
      <c r="K5" s="206">
        <v>12.6</v>
      </c>
      <c r="L5" s="199">
        <v>25</v>
      </c>
      <c r="M5" s="200">
        <v>2</v>
      </c>
      <c r="N5" s="199">
        <v>1</v>
      </c>
      <c r="O5" s="199">
        <v>31</v>
      </c>
      <c r="P5" s="199">
        <v>1</v>
      </c>
      <c r="Q5" s="199">
        <v>52</v>
      </c>
      <c r="R5" s="205">
        <v>2.9770299591918001</v>
      </c>
      <c r="S5" s="199">
        <v>1.41</v>
      </c>
      <c r="T5" s="204">
        <v>0.33584158415841597</v>
      </c>
      <c r="U5" s="204">
        <v>0.180848016043547</v>
      </c>
      <c r="V5" s="205">
        <v>1.3643045608744799</v>
      </c>
      <c r="W5" s="199">
        <v>21717</v>
      </c>
      <c r="X5" s="207">
        <v>2.1615407584353501</v>
      </c>
      <c r="Y5" s="205">
        <v>2.4883049666567101</v>
      </c>
      <c r="Z5" s="208">
        <v>7.5943067582362897E-2</v>
      </c>
      <c r="AA5" s="208">
        <v>0.155963302752294</v>
      </c>
      <c r="AB5" s="206">
        <v>20</v>
      </c>
      <c r="AC5" s="199">
        <v>53</v>
      </c>
      <c r="AD5" s="199">
        <v>1042</v>
      </c>
      <c r="AE5" s="208">
        <v>0.35759897828863302</v>
      </c>
      <c r="AF5" s="207">
        <v>58.8</v>
      </c>
      <c r="AG5" s="208">
        <v>0.7</v>
      </c>
      <c r="AH5" s="199" t="s">
        <v>194</v>
      </c>
      <c r="AI5" s="207">
        <v>220</v>
      </c>
      <c r="AJ5" s="206">
        <v>15918</v>
      </c>
      <c r="AK5" s="208">
        <v>0.180848016043547</v>
      </c>
      <c r="AL5" s="206">
        <v>4</v>
      </c>
      <c r="AM5" s="207">
        <v>15</v>
      </c>
      <c r="AN5" s="199">
        <v>7</v>
      </c>
      <c r="AO5" s="207"/>
    </row>
    <row r="6" spans="1:41">
      <c r="A6" s="195" t="s">
        <v>134</v>
      </c>
      <c r="B6" s="195" t="s">
        <v>244</v>
      </c>
      <c r="C6" s="195" t="s">
        <v>288</v>
      </c>
      <c r="D6" s="210">
        <v>13158</v>
      </c>
      <c r="E6" s="210">
        <v>0</v>
      </c>
      <c r="F6" s="210" t="s">
        <v>289</v>
      </c>
      <c r="G6" s="199">
        <v>5808</v>
      </c>
      <c r="H6" s="199">
        <v>20</v>
      </c>
      <c r="I6" s="199">
        <v>19</v>
      </c>
      <c r="J6" s="199">
        <v>0</v>
      </c>
      <c r="K6" s="206">
        <v>16.2</v>
      </c>
      <c r="L6" s="199">
        <v>90.2</v>
      </c>
      <c r="M6" s="200">
        <v>3.3684210526315801</v>
      </c>
      <c r="N6" s="199">
        <v>1</v>
      </c>
      <c r="O6" s="201">
        <v>40</v>
      </c>
      <c r="P6" s="199">
        <v>2</v>
      </c>
      <c r="Q6" s="199">
        <v>5</v>
      </c>
      <c r="R6" s="202">
        <v>14.905760753914</v>
      </c>
      <c r="S6" s="199">
        <v>1.1000000000000001</v>
      </c>
      <c r="T6" s="203">
        <v>0.67174749807544298</v>
      </c>
      <c r="U6" s="204">
        <v>0.49361605107159101</v>
      </c>
      <c r="V6" s="205">
        <v>2.0850487308557302</v>
      </c>
      <c r="W6" s="206">
        <v>194681</v>
      </c>
      <c r="X6" s="207">
        <v>14.795637634898901</v>
      </c>
      <c r="Y6" s="205">
        <v>8.1829305365557108</v>
      </c>
      <c r="Z6" s="208">
        <v>0.44140446876424999</v>
      </c>
      <c r="AA6" s="209">
        <v>0</v>
      </c>
      <c r="AB6" s="206">
        <v>353</v>
      </c>
      <c r="AC6" s="199"/>
      <c r="AD6" s="199"/>
      <c r="AE6" s="208" t="s">
        <v>123</v>
      </c>
      <c r="AF6" s="207">
        <v>571.20000000000005</v>
      </c>
      <c r="AG6" s="208">
        <v>0.9</v>
      </c>
      <c r="AH6" s="207" t="s">
        <v>197</v>
      </c>
      <c r="AI6" s="207">
        <v>2710</v>
      </c>
      <c r="AJ6" s="206">
        <v>93370</v>
      </c>
      <c r="AK6" s="209">
        <v>0.49361605107159101</v>
      </c>
      <c r="AL6" s="206">
        <v>6</v>
      </c>
      <c r="AM6" s="207">
        <v>53</v>
      </c>
      <c r="AN6" s="199"/>
      <c r="AO6" s="207"/>
    </row>
    <row r="7" spans="1:41">
      <c r="A7" s="195" t="s">
        <v>198</v>
      </c>
      <c r="B7" s="195" t="s">
        <v>241</v>
      </c>
      <c r="C7" s="195" t="s">
        <v>246</v>
      </c>
      <c r="D7" s="210">
        <v>3589</v>
      </c>
      <c r="E7" s="210">
        <v>371</v>
      </c>
      <c r="F7" s="210" t="s">
        <v>188</v>
      </c>
      <c r="G7" s="199">
        <v>924</v>
      </c>
      <c r="H7" s="199">
        <v>5</v>
      </c>
      <c r="I7" s="199">
        <v>3</v>
      </c>
      <c r="J7" s="199">
        <v>1</v>
      </c>
      <c r="K7" s="206">
        <v>9</v>
      </c>
      <c r="L7" s="199">
        <v>9</v>
      </c>
      <c r="M7" s="200">
        <v>2.6666666666666701</v>
      </c>
      <c r="N7" s="199">
        <v>6</v>
      </c>
      <c r="O7" s="199">
        <v>158</v>
      </c>
      <c r="P7" s="199">
        <v>4</v>
      </c>
      <c r="Q7" s="199">
        <v>10</v>
      </c>
      <c r="R7" s="205">
        <v>7.2292839230983601</v>
      </c>
      <c r="S7" s="199">
        <v>1.18</v>
      </c>
      <c r="T7" s="204">
        <v>0.40843443096476001</v>
      </c>
      <c r="U7" s="204">
        <v>0.32684300759245599</v>
      </c>
      <c r="V7" s="205">
        <v>1.65590421608126</v>
      </c>
      <c r="W7" s="199">
        <v>29182</v>
      </c>
      <c r="X7" s="207">
        <v>8.1309556979660105</v>
      </c>
      <c r="Y7" s="205">
        <v>1.9122318194483101</v>
      </c>
      <c r="Z7" s="208">
        <v>0.25745332961827799</v>
      </c>
      <c r="AA7" s="208">
        <v>0.108225108225108</v>
      </c>
      <c r="AB7" s="206">
        <v>161</v>
      </c>
      <c r="AC7" s="199">
        <v>223</v>
      </c>
      <c r="AD7" s="199">
        <v>5887</v>
      </c>
      <c r="AE7" s="208">
        <v>8.6549865229110505</v>
      </c>
      <c r="AF7" s="207">
        <v>37.799999999999997</v>
      </c>
      <c r="AG7" s="208">
        <v>0.5</v>
      </c>
      <c r="AH7" s="199" t="s">
        <v>194</v>
      </c>
      <c r="AI7" s="207">
        <v>175</v>
      </c>
      <c r="AJ7" s="206">
        <v>17623</v>
      </c>
      <c r="AK7" s="208">
        <v>0.32684300759245599</v>
      </c>
      <c r="AL7" s="206">
        <v>7</v>
      </c>
      <c r="AM7" s="207">
        <v>338</v>
      </c>
      <c r="AN7" s="199">
        <v>11</v>
      </c>
      <c r="AO7" s="207"/>
    </row>
    <row r="8" spans="1:41">
      <c r="A8" s="195" t="s">
        <v>48</v>
      </c>
      <c r="B8" s="195" t="s">
        <v>241</v>
      </c>
      <c r="C8" s="195" t="s">
        <v>242</v>
      </c>
      <c r="D8" s="196">
        <v>3836</v>
      </c>
      <c r="E8" s="196">
        <v>332</v>
      </c>
      <c r="F8" s="196" t="s">
        <v>188</v>
      </c>
      <c r="G8" s="197">
        <v>598</v>
      </c>
      <c r="H8" s="197">
        <v>13</v>
      </c>
      <c r="I8" s="197">
        <v>1</v>
      </c>
      <c r="J8" s="197">
        <v>11</v>
      </c>
      <c r="K8" s="198">
        <v>9.9</v>
      </c>
      <c r="L8" s="199">
        <v>8.5</v>
      </c>
      <c r="M8" s="200">
        <v>1</v>
      </c>
      <c r="N8" s="199">
        <v>1</v>
      </c>
      <c r="O8" s="201">
        <v>71</v>
      </c>
      <c r="P8" s="199">
        <v>1</v>
      </c>
      <c r="Q8" s="199">
        <v>3</v>
      </c>
      <c r="R8" s="202">
        <v>0</v>
      </c>
      <c r="S8" s="199">
        <v>1.43</v>
      </c>
      <c r="T8" s="203">
        <v>3.3879781420764997E-2</v>
      </c>
      <c r="U8" s="204">
        <v>0.170851528384279</v>
      </c>
      <c r="V8" s="205">
        <v>2.2170626349892002</v>
      </c>
      <c r="W8" s="206">
        <v>24636</v>
      </c>
      <c r="X8" s="207">
        <v>6.4223149113660103</v>
      </c>
      <c r="Y8" s="205">
        <v>2.60688216892596</v>
      </c>
      <c r="Z8" s="208">
        <v>0.15589155370177299</v>
      </c>
      <c r="AA8" s="209">
        <v>0.13043478260869601</v>
      </c>
      <c r="AB8" s="206">
        <v>128</v>
      </c>
      <c r="AC8" s="199">
        <v>200</v>
      </c>
      <c r="AD8" s="199">
        <v>1277</v>
      </c>
      <c r="AE8" s="208">
        <v>1</v>
      </c>
      <c r="AF8" s="207">
        <v>29.4</v>
      </c>
      <c r="AG8" s="208">
        <v>0.55000000000000004</v>
      </c>
      <c r="AH8" s="207" t="s">
        <v>190</v>
      </c>
      <c r="AI8" s="207">
        <v>204</v>
      </c>
      <c r="AJ8" s="206">
        <v>11112</v>
      </c>
      <c r="AK8" s="209">
        <v>0.170851528384279</v>
      </c>
      <c r="AL8" s="206">
        <v>3</v>
      </c>
      <c r="AM8" s="207">
        <v>7.5</v>
      </c>
      <c r="AN8" s="199">
        <v>7</v>
      </c>
      <c r="AO8" s="207"/>
    </row>
    <row r="9" spans="1:41">
      <c r="A9" s="195" t="s">
        <v>49</v>
      </c>
      <c r="B9" s="195" t="s">
        <v>241</v>
      </c>
      <c r="C9" s="195" t="s">
        <v>290</v>
      </c>
      <c r="D9" s="210">
        <v>1327</v>
      </c>
      <c r="E9" s="210">
        <v>66</v>
      </c>
      <c r="F9" s="210" t="s">
        <v>188</v>
      </c>
      <c r="G9" s="199">
        <v>175</v>
      </c>
      <c r="H9" s="199">
        <v>3</v>
      </c>
      <c r="I9" s="199">
        <v>2</v>
      </c>
      <c r="J9" s="199">
        <v>0</v>
      </c>
      <c r="K9" s="206">
        <v>1.98</v>
      </c>
      <c r="L9" s="199">
        <v>16</v>
      </c>
      <c r="M9" s="200">
        <v>0</v>
      </c>
      <c r="N9" s="199">
        <v>2</v>
      </c>
      <c r="O9" s="201">
        <v>23</v>
      </c>
      <c r="P9" s="199">
        <v>1</v>
      </c>
      <c r="Q9" s="199" t="s">
        <v>248</v>
      </c>
      <c r="R9" s="202">
        <v>3.1288620949510202</v>
      </c>
      <c r="S9" s="199">
        <v>1.33</v>
      </c>
      <c r="T9" s="203">
        <v>0.66576819407008103</v>
      </c>
      <c r="U9" s="204">
        <v>0.1484</v>
      </c>
      <c r="V9" s="205">
        <v>0.56301972933311595</v>
      </c>
      <c r="W9" s="206">
        <v>3453</v>
      </c>
      <c r="X9" s="207">
        <v>2.6021100226073801</v>
      </c>
      <c r="Y9" s="205">
        <v>1.5448379804069301</v>
      </c>
      <c r="Z9" s="208">
        <v>0.13187641296156699</v>
      </c>
      <c r="AA9" s="209">
        <v>3.4285714285714301E-2</v>
      </c>
      <c r="AB9" s="206">
        <v>0</v>
      </c>
      <c r="AC9" s="199">
        <v>0</v>
      </c>
      <c r="AD9" s="199">
        <v>320</v>
      </c>
      <c r="AE9" s="208" t="s">
        <v>123</v>
      </c>
      <c r="AF9" s="207">
        <v>10.08</v>
      </c>
      <c r="AG9" s="208">
        <v>0.11</v>
      </c>
      <c r="AH9" s="207" t="s">
        <v>190</v>
      </c>
      <c r="AI9" s="207">
        <v>75</v>
      </c>
      <c r="AJ9" s="206">
        <v>6133</v>
      </c>
      <c r="AK9" s="209">
        <v>0.1484</v>
      </c>
      <c r="AL9" s="206">
        <v>4</v>
      </c>
      <c r="AM9" s="207">
        <v>8</v>
      </c>
      <c r="AN9" s="199">
        <v>2</v>
      </c>
      <c r="AO9" s="207"/>
    </row>
    <row r="10" spans="1:41">
      <c r="A10" s="195" t="s">
        <v>50</v>
      </c>
      <c r="B10" s="195" t="s">
        <v>241</v>
      </c>
      <c r="C10" s="195" t="s">
        <v>243</v>
      </c>
      <c r="D10" s="210">
        <v>1913</v>
      </c>
      <c r="E10" s="210">
        <v>200</v>
      </c>
      <c r="F10" s="210" t="s">
        <v>188</v>
      </c>
      <c r="G10" s="199">
        <v>207</v>
      </c>
      <c r="H10" s="199">
        <v>3</v>
      </c>
      <c r="I10" s="199">
        <v>2</v>
      </c>
      <c r="J10" s="199">
        <v>0</v>
      </c>
      <c r="K10" s="206">
        <v>3.6</v>
      </c>
      <c r="L10" s="199">
        <v>4</v>
      </c>
      <c r="M10" s="200">
        <v>0</v>
      </c>
      <c r="N10" s="199">
        <v>0</v>
      </c>
      <c r="O10" s="201">
        <v>6</v>
      </c>
      <c r="P10" s="199">
        <v>1</v>
      </c>
      <c r="Q10" s="199">
        <v>2</v>
      </c>
      <c r="R10" s="202">
        <v>3.8975431259801399</v>
      </c>
      <c r="S10" s="199">
        <v>1.6</v>
      </c>
      <c r="T10" s="203">
        <v>0.234615384615385</v>
      </c>
      <c r="U10" s="204">
        <v>0.17851012701682101</v>
      </c>
      <c r="V10" s="205">
        <v>1.54460423243306</v>
      </c>
      <c r="W10" s="206">
        <v>13211</v>
      </c>
      <c r="X10" s="207">
        <v>6.9059069524307404</v>
      </c>
      <c r="Y10" s="205">
        <v>2.0909566126502899</v>
      </c>
      <c r="Z10" s="208">
        <v>0.108207004704652</v>
      </c>
      <c r="AA10" s="209">
        <v>0.28019323671497598</v>
      </c>
      <c r="AB10" s="206">
        <v>2</v>
      </c>
      <c r="AC10" s="199">
        <v>0</v>
      </c>
      <c r="AD10" s="199">
        <v>197</v>
      </c>
      <c r="AE10" s="208" t="s">
        <v>123</v>
      </c>
      <c r="AF10" s="207">
        <v>12.6</v>
      </c>
      <c r="AG10" s="208">
        <v>0.2</v>
      </c>
      <c r="AH10" s="207" t="s">
        <v>190</v>
      </c>
      <c r="AI10" s="207">
        <v>90</v>
      </c>
      <c r="AJ10" s="206">
        <v>8553</v>
      </c>
      <c r="AK10" s="209">
        <v>0.17851012701682101</v>
      </c>
      <c r="AL10" s="206">
        <v>3</v>
      </c>
      <c r="AM10" s="207">
        <v>6</v>
      </c>
      <c r="AN10" s="199">
        <v>4</v>
      </c>
      <c r="AO10" s="207"/>
    </row>
    <row r="11" spans="1:41">
      <c r="A11" s="195" t="s">
        <v>199</v>
      </c>
      <c r="B11" s="195" t="s">
        <v>241</v>
      </c>
      <c r="C11" s="195" t="s">
        <v>290</v>
      </c>
      <c r="D11" s="210">
        <v>9482</v>
      </c>
      <c r="E11" s="210">
        <v>1214</v>
      </c>
      <c r="F11" s="210" t="s">
        <v>193</v>
      </c>
      <c r="G11" s="199">
        <v>1539</v>
      </c>
      <c r="H11" s="199">
        <v>3</v>
      </c>
      <c r="I11" s="199">
        <v>2</v>
      </c>
      <c r="J11" s="199">
        <v>0</v>
      </c>
      <c r="K11" s="206">
        <v>14.4</v>
      </c>
      <c r="L11" s="199">
        <v>51</v>
      </c>
      <c r="M11" s="200">
        <v>3</v>
      </c>
      <c r="N11" s="199">
        <v>11</v>
      </c>
      <c r="O11" s="201">
        <v>74</v>
      </c>
      <c r="P11" s="199">
        <v>11</v>
      </c>
      <c r="Q11" s="199">
        <v>40</v>
      </c>
      <c r="R11" s="202">
        <v>2.6918371651550301</v>
      </c>
      <c r="S11" s="199">
        <v>0</v>
      </c>
      <c r="T11" s="203">
        <v>0</v>
      </c>
      <c r="U11" s="204">
        <v>0.166816700960219</v>
      </c>
      <c r="V11" s="205">
        <v>2.2790063182079301</v>
      </c>
      <c r="W11" s="206">
        <v>47613</v>
      </c>
      <c r="X11" s="207">
        <v>5.0214089854461097</v>
      </c>
      <c r="Y11" s="205">
        <v>0</v>
      </c>
      <c r="Z11" s="208">
        <v>0.16230753005695001</v>
      </c>
      <c r="AA11" s="209">
        <v>8.0571799870045493E-2</v>
      </c>
      <c r="AB11" s="206">
        <v>118</v>
      </c>
      <c r="AC11" s="199">
        <v>130</v>
      </c>
      <c r="AD11" s="199">
        <v>2553</v>
      </c>
      <c r="AE11" s="208">
        <v>0.98764415156507401</v>
      </c>
      <c r="AF11" s="207">
        <v>75.599999999999994</v>
      </c>
      <c r="AG11" s="208">
        <v>0.8</v>
      </c>
      <c r="AH11" s="207" t="s">
        <v>194</v>
      </c>
      <c r="AI11" s="207">
        <v>422</v>
      </c>
      <c r="AJ11" s="206">
        <v>20892</v>
      </c>
      <c r="AK11" s="209">
        <v>0.166816700960219</v>
      </c>
      <c r="AL11" s="206">
        <v>3</v>
      </c>
      <c r="AM11" s="207">
        <v>124</v>
      </c>
      <c r="AN11" s="199">
        <v>11</v>
      </c>
      <c r="AO11" s="207"/>
    </row>
    <row r="12" spans="1:41">
      <c r="A12" s="195" t="s">
        <v>200</v>
      </c>
      <c r="B12" s="195" t="s">
        <v>241</v>
      </c>
      <c r="C12" s="195" t="s">
        <v>242</v>
      </c>
      <c r="D12" s="196">
        <v>7000</v>
      </c>
      <c r="E12" s="196">
        <v>679</v>
      </c>
      <c r="F12" s="196" t="s">
        <v>193</v>
      </c>
      <c r="G12" s="197">
        <v>889</v>
      </c>
      <c r="H12" s="197">
        <v>4</v>
      </c>
      <c r="I12" s="197">
        <v>3</v>
      </c>
      <c r="J12" s="197">
        <v>0</v>
      </c>
      <c r="K12" s="198">
        <v>8.1</v>
      </c>
      <c r="L12" s="199">
        <v>23</v>
      </c>
      <c r="M12" s="200">
        <v>1</v>
      </c>
      <c r="N12" s="199">
        <v>2</v>
      </c>
      <c r="O12" s="201">
        <v>19</v>
      </c>
      <c r="P12" s="199">
        <v>6</v>
      </c>
      <c r="Q12" s="199">
        <v>7</v>
      </c>
      <c r="R12" s="202">
        <v>0.80442857142857105</v>
      </c>
      <c r="S12" s="199">
        <v>0</v>
      </c>
      <c r="T12" s="203">
        <v>0.56785370548604397</v>
      </c>
      <c r="U12" s="204">
        <v>0.10011223344556699</v>
      </c>
      <c r="V12" s="205">
        <v>0.74374822392725204</v>
      </c>
      <c r="W12" s="206">
        <v>10469</v>
      </c>
      <c r="X12" s="207">
        <v>1.4955714285714301</v>
      </c>
      <c r="Y12" s="205">
        <v>0.45714285714285702</v>
      </c>
      <c r="Z12" s="208">
        <v>0.127</v>
      </c>
      <c r="AA12" s="209">
        <v>0.26546681664791899</v>
      </c>
      <c r="AB12" s="206">
        <v>8</v>
      </c>
      <c r="AC12" s="199">
        <v>10</v>
      </c>
      <c r="AD12" s="199">
        <v>358</v>
      </c>
      <c r="AE12" s="208">
        <v>0.20618556701030899</v>
      </c>
      <c r="AF12" s="207">
        <v>23.1</v>
      </c>
      <c r="AG12" s="208">
        <v>0.45</v>
      </c>
      <c r="AH12" s="207" t="s">
        <v>190</v>
      </c>
      <c r="AI12" s="207">
        <v>237</v>
      </c>
      <c r="AJ12" s="206">
        <v>14076</v>
      </c>
      <c r="AK12" s="209">
        <v>0.10011223344556699</v>
      </c>
      <c r="AL12" s="206">
        <v>3</v>
      </c>
      <c r="AM12" s="207">
        <v>6</v>
      </c>
      <c r="AN12" s="199">
        <v>5</v>
      </c>
      <c r="AO12" s="207"/>
    </row>
    <row r="13" spans="1:41">
      <c r="A13" s="195" t="s">
        <v>52</v>
      </c>
      <c r="B13" s="195" t="s">
        <v>249</v>
      </c>
      <c r="C13" s="195" t="s">
        <v>246</v>
      </c>
      <c r="D13" s="210">
        <v>15000</v>
      </c>
      <c r="E13" s="210">
        <v>0</v>
      </c>
      <c r="F13" s="210" t="s">
        <v>195</v>
      </c>
      <c r="G13" s="199">
        <v>1320</v>
      </c>
      <c r="H13" s="199">
        <v>5</v>
      </c>
      <c r="I13" s="199">
        <v>4</v>
      </c>
      <c r="J13" s="199">
        <v>0</v>
      </c>
      <c r="K13" s="206">
        <v>14.4</v>
      </c>
      <c r="L13" s="199">
        <v>58</v>
      </c>
      <c r="M13" s="200">
        <v>2</v>
      </c>
      <c r="N13" s="199">
        <v>1</v>
      </c>
      <c r="O13" s="199">
        <v>56</v>
      </c>
      <c r="P13" s="199">
        <v>6</v>
      </c>
      <c r="Q13" s="199">
        <v>4</v>
      </c>
      <c r="R13" s="205">
        <v>0</v>
      </c>
      <c r="S13" s="199">
        <v>1.03</v>
      </c>
      <c r="T13" s="204">
        <v>0.13872549019607799</v>
      </c>
      <c r="U13" s="204">
        <v>0.276022222222222</v>
      </c>
      <c r="V13" s="205">
        <v>1.7637614018933601</v>
      </c>
      <c r="W13" s="199">
        <v>61296</v>
      </c>
      <c r="X13" s="207">
        <v>4.0864000000000003</v>
      </c>
      <c r="Y13" s="205">
        <v>2.1826666666666701</v>
      </c>
      <c r="Z13" s="208">
        <v>8.7999999999999995E-2</v>
      </c>
      <c r="AA13" s="208">
        <v>0.18333333333333299</v>
      </c>
      <c r="AB13" s="206">
        <v>12</v>
      </c>
      <c r="AC13" s="199">
        <v>16</v>
      </c>
      <c r="AD13" s="199">
        <v>1465</v>
      </c>
      <c r="AE13" s="208" t="s">
        <v>123</v>
      </c>
      <c r="AF13" s="207">
        <v>77.7</v>
      </c>
      <c r="AG13" s="208">
        <v>0.8</v>
      </c>
      <c r="AH13" s="199" t="s">
        <v>194</v>
      </c>
      <c r="AI13" s="207">
        <v>350</v>
      </c>
      <c r="AJ13" s="206">
        <v>34753</v>
      </c>
      <c r="AK13" s="208">
        <v>0.276022222222222</v>
      </c>
      <c r="AL13" s="206">
        <v>5</v>
      </c>
      <c r="AM13" s="207">
        <v>28</v>
      </c>
      <c r="AN13" s="199">
        <v>11</v>
      </c>
      <c r="AO13" s="207"/>
    </row>
    <row r="14" spans="1:41">
      <c r="A14" s="195" t="s">
        <v>201</v>
      </c>
      <c r="B14" s="195" t="s">
        <v>250</v>
      </c>
      <c r="C14" s="195" t="s">
        <v>246</v>
      </c>
      <c r="D14" s="196">
        <v>507</v>
      </c>
      <c r="E14" s="196">
        <v>458</v>
      </c>
      <c r="F14" s="196" t="s">
        <v>193</v>
      </c>
      <c r="G14" s="197">
        <v>281</v>
      </c>
      <c r="H14" s="197">
        <v>4</v>
      </c>
      <c r="I14" s="197">
        <v>3</v>
      </c>
      <c r="J14" s="197">
        <v>0</v>
      </c>
      <c r="K14" s="198">
        <v>1.62</v>
      </c>
      <c r="L14" s="199">
        <v>4</v>
      </c>
      <c r="M14" s="200">
        <v>0.33333333333333298</v>
      </c>
      <c r="N14" s="199">
        <v>1</v>
      </c>
      <c r="O14" s="201">
        <v>20</v>
      </c>
      <c r="P14" s="199">
        <v>1</v>
      </c>
      <c r="Q14" s="199">
        <v>3</v>
      </c>
      <c r="R14" s="202">
        <v>10.732248520710099</v>
      </c>
      <c r="S14" s="199">
        <v>1.35</v>
      </c>
      <c r="T14" s="203">
        <v>0.132321041214751</v>
      </c>
      <c r="U14" s="204">
        <v>0.18185404339250499</v>
      </c>
      <c r="V14" s="205">
        <v>0.51020408163265296</v>
      </c>
      <c r="W14" s="206">
        <v>4125</v>
      </c>
      <c r="X14" s="207">
        <v>8.1360946745562099</v>
      </c>
      <c r="Y14" s="205">
        <v>28.599605522682399</v>
      </c>
      <c r="Z14" s="208">
        <v>0.55424063116370803</v>
      </c>
      <c r="AA14" s="209">
        <v>0.35587188612099602</v>
      </c>
      <c r="AB14" s="206">
        <v>14</v>
      </c>
      <c r="AC14" s="199"/>
      <c r="AD14" s="199"/>
      <c r="AE14" s="208">
        <v>0.50218340611353696</v>
      </c>
      <c r="AF14" s="207" t="s">
        <v>291</v>
      </c>
      <c r="AG14" s="208">
        <v>0.09</v>
      </c>
      <c r="AH14" s="208" t="s">
        <v>190</v>
      </c>
      <c r="AI14" s="207">
        <v>128</v>
      </c>
      <c r="AJ14" s="206">
        <v>8085</v>
      </c>
      <c r="AK14" s="209">
        <v>0.18185404339250499</v>
      </c>
      <c r="AL14" s="206">
        <v>5</v>
      </c>
      <c r="AM14" s="207">
        <v>33</v>
      </c>
      <c r="AN14" s="199">
        <v>9</v>
      </c>
      <c r="AO14" s="207">
        <v>2</v>
      </c>
    </row>
    <row r="15" spans="1:41">
      <c r="A15" s="195" t="s">
        <v>202</v>
      </c>
      <c r="B15" s="195" t="s">
        <v>241</v>
      </c>
      <c r="C15" s="195" t="s">
        <v>242</v>
      </c>
      <c r="D15" s="210">
        <v>2295</v>
      </c>
      <c r="E15" s="210">
        <v>206</v>
      </c>
      <c r="F15" s="210" t="s">
        <v>188</v>
      </c>
      <c r="G15" s="199">
        <v>889</v>
      </c>
      <c r="H15" s="199">
        <v>6</v>
      </c>
      <c r="I15" s="199">
        <v>5</v>
      </c>
      <c r="J15" s="199">
        <v>0</v>
      </c>
      <c r="K15" s="206">
        <v>1.44</v>
      </c>
      <c r="L15" s="199">
        <v>27</v>
      </c>
      <c r="M15" s="200">
        <v>2</v>
      </c>
      <c r="N15" s="199">
        <v>4</v>
      </c>
      <c r="O15" s="201">
        <v>13</v>
      </c>
      <c r="P15" s="199">
        <v>1</v>
      </c>
      <c r="Q15" s="199">
        <v>5</v>
      </c>
      <c r="R15" s="202">
        <v>2.6075163398692802</v>
      </c>
      <c r="S15" s="199">
        <v>0</v>
      </c>
      <c r="T15" s="203">
        <v>0.79411764705882304</v>
      </c>
      <c r="U15" s="204">
        <v>7.1578947368421006E-2</v>
      </c>
      <c r="V15" s="205">
        <v>1.19991276533876</v>
      </c>
      <c r="W15" s="206">
        <v>8253</v>
      </c>
      <c r="X15" s="207">
        <v>3.59607843137255</v>
      </c>
      <c r="Y15" s="205">
        <v>0.43572984749455301</v>
      </c>
      <c r="Z15" s="208">
        <v>0.38736383442265798</v>
      </c>
      <c r="AA15" s="209">
        <v>0.26546681664791899</v>
      </c>
      <c r="AB15" s="206">
        <v>0</v>
      </c>
      <c r="AC15" s="199">
        <v>0</v>
      </c>
      <c r="AD15" s="199">
        <v>34</v>
      </c>
      <c r="AE15" s="208" t="s">
        <v>123</v>
      </c>
      <c r="AF15" s="207">
        <v>24.36</v>
      </c>
      <c r="AG15" s="208">
        <v>0.08</v>
      </c>
      <c r="AH15" s="207" t="s">
        <v>190</v>
      </c>
      <c r="AI15" s="207">
        <v>72</v>
      </c>
      <c r="AJ15" s="206">
        <v>6878</v>
      </c>
      <c r="AK15" s="209">
        <v>7.1578947368421006E-2</v>
      </c>
      <c r="AL15" s="206">
        <v>3</v>
      </c>
      <c r="AM15" s="207">
        <v>6</v>
      </c>
      <c r="AN15" s="199">
        <v>4</v>
      </c>
      <c r="AO15" s="207"/>
    </row>
    <row r="16" spans="1:41">
      <c r="A16" s="195" t="s">
        <v>203</v>
      </c>
      <c r="B16" s="195" t="s">
        <v>241</v>
      </c>
      <c r="C16" s="195" t="s">
        <v>288</v>
      </c>
      <c r="D16" s="210">
        <v>2560</v>
      </c>
      <c r="E16" s="210">
        <v>228</v>
      </c>
      <c r="F16" s="210" t="s">
        <v>292</v>
      </c>
      <c r="G16" s="199">
        <v>148</v>
      </c>
      <c r="H16" s="199">
        <v>15</v>
      </c>
      <c r="I16" s="199">
        <v>0</v>
      </c>
      <c r="J16" s="199">
        <v>14</v>
      </c>
      <c r="K16" s="206">
        <v>5.4</v>
      </c>
      <c r="L16" s="199">
        <v>19</v>
      </c>
      <c r="M16" s="200">
        <v>0</v>
      </c>
      <c r="N16" s="199">
        <v>1</v>
      </c>
      <c r="O16" s="201">
        <v>32</v>
      </c>
      <c r="P16" s="199">
        <v>1</v>
      </c>
      <c r="Q16" s="199">
        <v>3</v>
      </c>
      <c r="R16" s="202">
        <v>3.125</v>
      </c>
      <c r="S16" s="199">
        <v>0</v>
      </c>
      <c r="T16" s="203">
        <v>0</v>
      </c>
      <c r="U16" s="204">
        <v>0.17891891891891901</v>
      </c>
      <c r="V16" s="205">
        <v>1.2247953216374301</v>
      </c>
      <c r="W16" s="206">
        <v>5236</v>
      </c>
      <c r="X16" s="207">
        <v>2.0453125000000001</v>
      </c>
      <c r="Y16" s="205">
        <v>1.2242187499999999</v>
      </c>
      <c r="Z16" s="208">
        <v>5.7812500000000003E-2</v>
      </c>
      <c r="AA16" s="209">
        <v>0.20945945945945901</v>
      </c>
      <c r="AB16" s="206">
        <v>2</v>
      </c>
      <c r="AC16" s="199"/>
      <c r="AD16" s="199"/>
      <c r="AE16" s="208">
        <v>0.157894736842105</v>
      </c>
      <c r="AF16" s="207">
        <v>21</v>
      </c>
      <c r="AG16" s="208">
        <v>0.3</v>
      </c>
      <c r="AH16" s="207" t="s">
        <v>275</v>
      </c>
      <c r="AI16" s="207">
        <v>115</v>
      </c>
      <c r="AJ16" s="206">
        <v>4275</v>
      </c>
      <c r="AK16" s="209">
        <v>0.17891891891891901</v>
      </c>
      <c r="AL16" s="206">
        <v>3</v>
      </c>
      <c r="AM16" s="207">
        <v>6</v>
      </c>
      <c r="AN16" s="199"/>
      <c r="AO16" s="207"/>
    </row>
    <row r="17" spans="1:41">
      <c r="A17" s="195" t="s">
        <v>293</v>
      </c>
      <c r="B17" s="195" t="s">
        <v>250</v>
      </c>
      <c r="C17" s="195" t="s">
        <v>243</v>
      </c>
      <c r="D17" s="210">
        <v>530</v>
      </c>
      <c r="E17" s="210">
        <v>480</v>
      </c>
      <c r="F17" s="210" t="s">
        <v>193</v>
      </c>
      <c r="G17" s="199">
        <v>299</v>
      </c>
      <c r="H17" s="199">
        <v>2</v>
      </c>
      <c r="I17" s="199">
        <v>0</v>
      </c>
      <c r="J17" s="199">
        <v>1</v>
      </c>
      <c r="K17" s="206">
        <v>3.6</v>
      </c>
      <c r="L17" s="199">
        <v>6</v>
      </c>
      <c r="M17" s="200">
        <v>0</v>
      </c>
      <c r="N17" s="199">
        <v>0</v>
      </c>
      <c r="O17" s="201">
        <v>9</v>
      </c>
      <c r="P17" s="199">
        <v>1</v>
      </c>
      <c r="Q17" s="199">
        <v>2</v>
      </c>
      <c r="R17" s="202">
        <v>15.284905660377399</v>
      </c>
      <c r="S17" s="199">
        <v>1.27</v>
      </c>
      <c r="T17" s="203">
        <v>4.3274853801169598E-2</v>
      </c>
      <c r="U17" s="204">
        <v>0.33553459119496898</v>
      </c>
      <c r="V17" s="205">
        <v>1.01167133520075</v>
      </c>
      <c r="W17" s="206">
        <v>2167</v>
      </c>
      <c r="X17" s="207">
        <v>4.0886792452830196</v>
      </c>
      <c r="Y17" s="205">
        <v>8.9622641509433993</v>
      </c>
      <c r="Z17" s="208">
        <v>0.56415094339622596</v>
      </c>
      <c r="AA17" s="209">
        <v>0.93979933110367897</v>
      </c>
      <c r="AB17" s="206">
        <v>13</v>
      </c>
      <c r="AC17" s="199"/>
      <c r="AD17" s="199"/>
      <c r="AE17" s="208">
        <v>0.58333333333333304</v>
      </c>
      <c r="AF17" s="207" t="s">
        <v>291</v>
      </c>
      <c r="AG17" s="208">
        <v>0.2</v>
      </c>
      <c r="AH17" s="199" t="s">
        <v>190</v>
      </c>
      <c r="AI17" s="207">
        <v>72</v>
      </c>
      <c r="AJ17" s="206">
        <v>2142</v>
      </c>
      <c r="AK17" s="209">
        <v>0.33553459119496898</v>
      </c>
      <c r="AL17" s="206">
        <v>4</v>
      </c>
      <c r="AM17" s="207">
        <v>4</v>
      </c>
      <c r="AN17" s="199">
        <v>2</v>
      </c>
      <c r="AO17" s="207">
        <v>6</v>
      </c>
    </row>
    <row r="18" spans="1:41">
      <c r="A18" s="195" t="s">
        <v>55</v>
      </c>
      <c r="B18" s="195" t="s">
        <v>249</v>
      </c>
      <c r="C18" s="195" t="s">
        <v>242</v>
      </c>
      <c r="D18" s="210">
        <v>3445</v>
      </c>
      <c r="E18" s="210">
        <v>324</v>
      </c>
      <c r="F18" s="210" t="s">
        <v>188</v>
      </c>
      <c r="G18" s="199">
        <v>462</v>
      </c>
      <c r="H18" s="199">
        <v>3</v>
      </c>
      <c r="I18" s="199">
        <v>2</v>
      </c>
      <c r="J18" s="199">
        <v>0</v>
      </c>
      <c r="K18" s="206">
        <v>4.1399999999999997</v>
      </c>
      <c r="L18" s="199">
        <v>22.5</v>
      </c>
      <c r="M18" s="200">
        <v>4</v>
      </c>
      <c r="N18" s="199">
        <v>2</v>
      </c>
      <c r="O18" s="201">
        <v>101</v>
      </c>
      <c r="P18" s="199">
        <v>1</v>
      </c>
      <c r="Q18" s="199">
        <v>3</v>
      </c>
      <c r="R18" s="202">
        <v>3.7086502177068201</v>
      </c>
      <c r="S18" s="199">
        <v>1.27</v>
      </c>
      <c r="T18" s="203">
        <v>0.31481481481481499</v>
      </c>
      <c r="U18" s="204">
        <v>0.181954590325765</v>
      </c>
      <c r="V18" s="205">
        <v>2.5977078195270602</v>
      </c>
      <c r="W18" s="206">
        <v>35812</v>
      </c>
      <c r="X18" s="207">
        <v>10.3953555878084</v>
      </c>
      <c r="Y18" s="205">
        <v>1.7335268505079799</v>
      </c>
      <c r="Z18" s="208">
        <v>0.13410740203193</v>
      </c>
      <c r="AA18" s="209">
        <v>0.331168831168831</v>
      </c>
      <c r="AB18" s="206">
        <v>20</v>
      </c>
      <c r="AC18" s="199">
        <v>20</v>
      </c>
      <c r="AD18" s="199">
        <v>457</v>
      </c>
      <c r="AE18" s="208">
        <v>1</v>
      </c>
      <c r="AF18" s="207">
        <v>21.42</v>
      </c>
      <c r="AG18" s="208">
        <v>0.23</v>
      </c>
      <c r="AH18" s="207" t="s">
        <v>192</v>
      </c>
      <c r="AI18" s="207">
        <v>306</v>
      </c>
      <c r="AJ18" s="206">
        <v>13786</v>
      </c>
      <c r="AK18" s="209">
        <v>0.181954590325765</v>
      </c>
      <c r="AL18" s="206">
        <v>4</v>
      </c>
      <c r="AM18" s="207">
        <v>168</v>
      </c>
      <c r="AN18" s="199">
        <v>10</v>
      </c>
      <c r="AO18" s="207"/>
    </row>
    <row r="19" spans="1:41">
      <c r="A19" s="195" t="s">
        <v>56</v>
      </c>
      <c r="B19" s="195" t="s">
        <v>241</v>
      </c>
      <c r="C19" s="195" t="s">
        <v>246</v>
      </c>
      <c r="D19" s="210">
        <v>2414</v>
      </c>
      <c r="E19" s="210">
        <v>543</v>
      </c>
      <c r="F19" s="210" t="s">
        <v>188</v>
      </c>
      <c r="G19" s="199">
        <v>269</v>
      </c>
      <c r="H19" s="199">
        <v>3</v>
      </c>
      <c r="I19" s="199">
        <v>2</v>
      </c>
      <c r="J19" s="199">
        <v>0</v>
      </c>
      <c r="K19" s="206">
        <v>7.2</v>
      </c>
      <c r="L19" s="199">
        <v>13.5</v>
      </c>
      <c r="M19" s="200">
        <v>0.5</v>
      </c>
      <c r="N19" s="199">
        <v>4</v>
      </c>
      <c r="O19" s="201">
        <v>87</v>
      </c>
      <c r="P19" s="199">
        <v>1</v>
      </c>
      <c r="Q19" s="199">
        <v>6</v>
      </c>
      <c r="R19" s="202">
        <v>4.5</v>
      </c>
      <c r="S19" s="199">
        <v>1.41</v>
      </c>
      <c r="T19" s="203">
        <v>0.480769230769231</v>
      </c>
      <c r="U19" s="204">
        <v>0.100981347891077</v>
      </c>
      <c r="V19" s="205">
        <v>0.54174415190368996</v>
      </c>
      <c r="W19" s="206">
        <v>5535</v>
      </c>
      <c r="X19" s="207">
        <v>2.2928748964374499</v>
      </c>
      <c r="Y19" s="205">
        <v>1.11847555923778</v>
      </c>
      <c r="Z19" s="208">
        <v>0.111433305716653</v>
      </c>
      <c r="AA19" s="209">
        <v>0.379182156133829</v>
      </c>
      <c r="AB19" s="206">
        <v>10</v>
      </c>
      <c r="AC19" s="199">
        <v>9</v>
      </c>
      <c r="AD19" s="199">
        <v>1601</v>
      </c>
      <c r="AE19" s="208">
        <v>0.36832412523020303</v>
      </c>
      <c r="AF19" s="207">
        <v>35.700000000000003</v>
      </c>
      <c r="AG19" s="208">
        <v>0.4</v>
      </c>
      <c r="AH19" s="207" t="s">
        <v>194</v>
      </c>
      <c r="AI19" s="207">
        <v>150</v>
      </c>
      <c r="AJ19" s="206">
        <v>10217</v>
      </c>
      <c r="AK19" s="209">
        <v>0.100981347891077</v>
      </c>
      <c r="AL19" s="206">
        <v>4</v>
      </c>
      <c r="AM19" s="207">
        <v>11</v>
      </c>
      <c r="AN19" s="199">
        <v>6</v>
      </c>
      <c r="AO19" s="207"/>
    </row>
    <row r="20" spans="1:41">
      <c r="A20" s="195" t="s">
        <v>57</v>
      </c>
      <c r="B20" s="195" t="s">
        <v>241</v>
      </c>
      <c r="C20" s="195" t="s">
        <v>242</v>
      </c>
      <c r="D20" s="196">
        <v>1392</v>
      </c>
      <c r="E20" s="196">
        <v>59</v>
      </c>
      <c r="F20" s="196" t="s">
        <v>188</v>
      </c>
      <c r="G20" s="197">
        <v>166</v>
      </c>
      <c r="H20" s="197">
        <v>1</v>
      </c>
      <c r="I20" s="197">
        <v>0</v>
      </c>
      <c r="J20" s="197">
        <v>0</v>
      </c>
      <c r="K20" s="198">
        <v>4.5</v>
      </c>
      <c r="L20" s="199">
        <v>5.5</v>
      </c>
      <c r="M20" s="200">
        <v>0</v>
      </c>
      <c r="N20" s="199">
        <v>0</v>
      </c>
      <c r="O20" s="201">
        <v>36</v>
      </c>
      <c r="P20" s="199">
        <v>1</v>
      </c>
      <c r="Q20" s="199">
        <v>0</v>
      </c>
      <c r="R20" s="202">
        <v>3.5919540229885101</v>
      </c>
      <c r="S20" s="199">
        <v>1.41</v>
      </c>
      <c r="T20" s="203">
        <v>0.63983050847457601</v>
      </c>
      <c r="U20" s="204">
        <v>0.1888</v>
      </c>
      <c r="V20" s="205">
        <v>0.90110241252596301</v>
      </c>
      <c r="W20" s="206">
        <v>5640</v>
      </c>
      <c r="X20" s="207">
        <v>4.05172413793104</v>
      </c>
      <c r="Y20" s="205">
        <v>3.8074712643678201</v>
      </c>
      <c r="Z20" s="208">
        <v>0.119252873563218</v>
      </c>
      <c r="AA20" s="209">
        <v>0.25903614457831298</v>
      </c>
      <c r="AB20" s="206">
        <v>4</v>
      </c>
      <c r="AC20" s="199">
        <v>4</v>
      </c>
      <c r="AD20" s="199">
        <v>328</v>
      </c>
      <c r="AE20" s="208">
        <v>1</v>
      </c>
      <c r="AF20" s="207">
        <v>10.5</v>
      </c>
      <c r="AG20" s="208">
        <v>0.25</v>
      </c>
      <c r="AH20" s="207" t="s">
        <v>194</v>
      </c>
      <c r="AI20" s="207">
        <v>110</v>
      </c>
      <c r="AJ20" s="206">
        <v>6259</v>
      </c>
      <c r="AK20" s="209">
        <v>0.1888</v>
      </c>
      <c r="AL20" s="206">
        <v>2</v>
      </c>
      <c r="AM20" s="207">
        <v>6</v>
      </c>
      <c r="AN20" s="199">
        <v>10</v>
      </c>
      <c r="AO20" s="207"/>
    </row>
    <row r="21" spans="1:41">
      <c r="A21" s="195" t="s">
        <v>58</v>
      </c>
      <c r="B21" s="195" t="s">
        <v>249</v>
      </c>
      <c r="C21" s="195" t="s">
        <v>243</v>
      </c>
      <c r="D21" s="196">
        <v>3247</v>
      </c>
      <c r="E21" s="196">
        <v>220</v>
      </c>
      <c r="F21" s="196" t="s">
        <v>188</v>
      </c>
      <c r="G21" s="197">
        <v>525</v>
      </c>
      <c r="H21" s="197">
        <v>2</v>
      </c>
      <c r="I21" s="197">
        <v>1</v>
      </c>
      <c r="J21" s="197">
        <v>0</v>
      </c>
      <c r="K21" s="198">
        <v>10.8</v>
      </c>
      <c r="L21" s="199">
        <v>18</v>
      </c>
      <c r="M21" s="200">
        <v>1</v>
      </c>
      <c r="N21" s="199">
        <v>1</v>
      </c>
      <c r="O21" s="201">
        <v>23</v>
      </c>
      <c r="P21" s="199">
        <v>2</v>
      </c>
      <c r="Q21" s="199">
        <v>8</v>
      </c>
      <c r="R21" s="202">
        <v>4.32177394518017</v>
      </c>
      <c r="S21" s="199">
        <v>1.69</v>
      </c>
      <c r="T21" s="203">
        <v>0.36</v>
      </c>
      <c r="U21" s="204">
        <v>0.201288244766506</v>
      </c>
      <c r="V21" s="205">
        <v>2.05522404253011</v>
      </c>
      <c r="W21" s="206">
        <v>18943</v>
      </c>
      <c r="X21" s="207">
        <v>5.8340006159531903</v>
      </c>
      <c r="Y21" s="205">
        <v>3.6153372343701902</v>
      </c>
      <c r="Z21" s="208">
        <v>0.161687711733908</v>
      </c>
      <c r="AA21" s="209">
        <v>0.15809523809523801</v>
      </c>
      <c r="AB21" s="206">
        <v>21</v>
      </c>
      <c r="AC21" s="199">
        <v>21</v>
      </c>
      <c r="AD21" s="199">
        <v>405</v>
      </c>
      <c r="AE21" s="208">
        <v>0.84090909090909105</v>
      </c>
      <c r="AF21" s="207">
        <v>33.6</v>
      </c>
      <c r="AG21" s="208">
        <v>0.6</v>
      </c>
      <c r="AH21" s="207" t="s">
        <v>190</v>
      </c>
      <c r="AI21" s="207">
        <v>146</v>
      </c>
      <c r="AJ21" s="206">
        <v>9217</v>
      </c>
      <c r="AK21" s="209">
        <v>0.201288244766506</v>
      </c>
      <c r="AL21" s="206">
        <v>3</v>
      </c>
      <c r="AM21" s="207">
        <v>120</v>
      </c>
      <c r="AN21" s="199">
        <v>5</v>
      </c>
      <c r="AO21" s="207"/>
    </row>
    <row r="22" spans="1:41">
      <c r="A22" s="195" t="s">
        <v>128</v>
      </c>
      <c r="B22" s="195" t="s">
        <v>244</v>
      </c>
      <c r="C22" s="195" t="s">
        <v>243</v>
      </c>
      <c r="D22" s="196">
        <v>18802</v>
      </c>
      <c r="E22" s="196">
        <v>0</v>
      </c>
      <c r="F22" s="196" t="s">
        <v>195</v>
      </c>
      <c r="G22" s="197">
        <v>5766</v>
      </c>
      <c r="H22" s="197">
        <v>13</v>
      </c>
      <c r="I22" s="197">
        <v>11</v>
      </c>
      <c r="J22" s="197">
        <v>1</v>
      </c>
      <c r="K22" s="198">
        <v>16.2</v>
      </c>
      <c r="L22" s="199">
        <v>17</v>
      </c>
      <c r="M22" s="200">
        <v>1.63636363636364</v>
      </c>
      <c r="N22" s="199">
        <v>2</v>
      </c>
      <c r="O22" s="201">
        <v>45</v>
      </c>
      <c r="P22" s="199">
        <v>3</v>
      </c>
      <c r="Q22" s="199">
        <v>11</v>
      </c>
      <c r="R22" s="202">
        <v>4.6484416551430696</v>
      </c>
      <c r="S22" s="199">
        <v>1.08</v>
      </c>
      <c r="T22" s="203">
        <v>0.55216556432686104</v>
      </c>
      <c r="U22" s="204">
        <v>0.24928199127752401</v>
      </c>
      <c r="V22" s="205">
        <v>2.09302682664678</v>
      </c>
      <c r="W22" s="206">
        <v>190838</v>
      </c>
      <c r="X22" s="207">
        <v>10.149877672588</v>
      </c>
      <c r="Y22" s="205">
        <v>4.7771513668758603</v>
      </c>
      <c r="Z22" s="208">
        <v>0.30666950324433601</v>
      </c>
      <c r="AA22" s="209">
        <v>0.164585501214013</v>
      </c>
      <c r="AB22" s="206">
        <v>17</v>
      </c>
      <c r="AC22" s="199">
        <v>27</v>
      </c>
      <c r="AD22" s="199">
        <v>1675</v>
      </c>
      <c r="AE22" s="208" t="s">
        <v>123</v>
      </c>
      <c r="AF22" s="207">
        <v>319.2</v>
      </c>
      <c r="AG22" s="208">
        <v>0.9</v>
      </c>
      <c r="AH22" s="207" t="s">
        <v>194</v>
      </c>
      <c r="AI22" s="207">
        <v>995</v>
      </c>
      <c r="AJ22" s="206">
        <v>91178</v>
      </c>
      <c r="AK22" s="209">
        <v>0.24928199127752401</v>
      </c>
      <c r="AL22" s="206">
        <v>6</v>
      </c>
      <c r="AM22" s="207">
        <v>30</v>
      </c>
      <c r="AN22" s="199">
        <v>7</v>
      </c>
      <c r="AO22" s="207"/>
    </row>
    <row r="23" spans="1:41">
      <c r="A23" s="195" t="s">
        <v>207</v>
      </c>
      <c r="B23" s="195" t="s">
        <v>250</v>
      </c>
      <c r="C23" s="195" t="s">
        <v>243</v>
      </c>
      <c r="D23" s="210">
        <v>730</v>
      </c>
      <c r="E23" s="210">
        <v>660</v>
      </c>
      <c r="F23" s="210" t="s">
        <v>193</v>
      </c>
      <c r="G23" s="199">
        <v>427</v>
      </c>
      <c r="H23" s="199">
        <v>4</v>
      </c>
      <c r="I23" s="199">
        <v>1</v>
      </c>
      <c r="J23" s="199">
        <v>2</v>
      </c>
      <c r="K23" s="206">
        <v>10.8</v>
      </c>
      <c r="L23" s="199">
        <v>10</v>
      </c>
      <c r="M23" s="200">
        <v>1</v>
      </c>
      <c r="N23" s="199">
        <v>2</v>
      </c>
      <c r="O23" s="201">
        <v>34</v>
      </c>
      <c r="P23" s="199">
        <v>4</v>
      </c>
      <c r="Q23" s="199">
        <v>10</v>
      </c>
      <c r="R23" s="202">
        <v>9.9863013698630105</v>
      </c>
      <c r="S23" s="199">
        <v>1.38</v>
      </c>
      <c r="T23" s="203">
        <v>3.81231671554252E-2</v>
      </c>
      <c r="U23" s="204">
        <v>0.186849315068493</v>
      </c>
      <c r="V23" s="205">
        <v>0.32644665056792799</v>
      </c>
      <c r="W23" s="206">
        <v>3650</v>
      </c>
      <c r="X23" s="207">
        <v>5</v>
      </c>
      <c r="Y23" s="205">
        <v>32.246575342465803</v>
      </c>
      <c r="Z23" s="208">
        <v>0.58493150684931505</v>
      </c>
      <c r="AA23" s="209">
        <v>0.66978922716627598</v>
      </c>
      <c r="AB23" s="206">
        <v>109</v>
      </c>
      <c r="AC23" s="199"/>
      <c r="AD23" s="199"/>
      <c r="AE23" s="208">
        <v>2.6287878787878798</v>
      </c>
      <c r="AF23" s="207" t="s">
        <v>291</v>
      </c>
      <c r="AG23" s="208">
        <v>0.6</v>
      </c>
      <c r="AH23" s="208" t="s">
        <v>192</v>
      </c>
      <c r="AI23" s="207">
        <v>225</v>
      </c>
      <c r="AJ23" s="206">
        <v>11181</v>
      </c>
      <c r="AK23" s="209">
        <v>0.186849315068493</v>
      </c>
      <c r="AL23" s="206">
        <v>5</v>
      </c>
      <c r="AM23" s="207">
        <v>22.9479166666667</v>
      </c>
      <c r="AN23" s="199">
        <v>10</v>
      </c>
      <c r="AO23" s="207">
        <v>0.71875</v>
      </c>
    </row>
    <row r="24" spans="1:41">
      <c r="A24" s="195" t="s">
        <v>208</v>
      </c>
      <c r="B24" s="195" t="s">
        <v>241</v>
      </c>
      <c r="C24" s="195" t="s">
        <v>243</v>
      </c>
      <c r="D24" s="210">
        <v>2323</v>
      </c>
      <c r="E24" s="210">
        <v>199</v>
      </c>
      <c r="F24" s="210" t="s">
        <v>188</v>
      </c>
      <c r="G24" s="199">
        <v>399</v>
      </c>
      <c r="H24" s="199">
        <v>8</v>
      </c>
      <c r="I24" s="199">
        <v>2</v>
      </c>
      <c r="J24" s="199">
        <v>5</v>
      </c>
      <c r="K24" s="206">
        <v>7.2</v>
      </c>
      <c r="L24" s="199">
        <v>28.5</v>
      </c>
      <c r="M24" s="200">
        <v>0</v>
      </c>
      <c r="N24" s="199">
        <v>1</v>
      </c>
      <c r="O24" s="201">
        <v>124</v>
      </c>
      <c r="P24" s="199">
        <v>5</v>
      </c>
      <c r="Q24" s="199">
        <v>5</v>
      </c>
      <c r="R24" s="202">
        <v>5.5962117950925503</v>
      </c>
      <c r="S24" s="199">
        <v>1.71</v>
      </c>
      <c r="T24" s="203">
        <v>0.35125000000000001</v>
      </c>
      <c r="U24" s="204">
        <v>0.24110910186859599</v>
      </c>
      <c r="V24" s="205">
        <v>1.42064209812345</v>
      </c>
      <c r="W24" s="206">
        <v>12567</v>
      </c>
      <c r="X24" s="207">
        <v>5.4098148945329303</v>
      </c>
      <c r="Y24" s="205">
        <v>5.3809728798966896</v>
      </c>
      <c r="Z24" s="208">
        <v>0.171760654326302</v>
      </c>
      <c r="AA24" s="209">
        <v>0.24310776942355899</v>
      </c>
      <c r="AB24" s="206">
        <v>2</v>
      </c>
      <c r="AC24" s="199">
        <v>0</v>
      </c>
      <c r="AD24" s="199">
        <v>947</v>
      </c>
      <c r="AE24" s="208">
        <v>0.10050251256281401</v>
      </c>
      <c r="AF24" s="207">
        <v>25.2</v>
      </c>
      <c r="AG24" s="208">
        <v>0.4</v>
      </c>
      <c r="AH24" s="199" t="s">
        <v>192</v>
      </c>
      <c r="AI24" s="207">
        <v>130</v>
      </c>
      <c r="AJ24" s="206">
        <v>8846</v>
      </c>
      <c r="AK24" s="209">
        <v>0.24110910186859599</v>
      </c>
      <c r="AL24" s="206">
        <v>4</v>
      </c>
      <c r="AM24" s="211">
        <v>9</v>
      </c>
      <c r="AN24" s="199">
        <v>8</v>
      </c>
      <c r="AO24" s="207"/>
    </row>
    <row r="25" spans="1:41">
      <c r="A25" s="195" t="s">
        <v>61</v>
      </c>
      <c r="B25" s="195" t="s">
        <v>241</v>
      </c>
      <c r="C25" s="195" t="s">
        <v>290</v>
      </c>
      <c r="D25" s="210">
        <v>1840</v>
      </c>
      <c r="E25" s="210">
        <v>170</v>
      </c>
      <c r="F25" s="210" t="s">
        <v>188</v>
      </c>
      <c r="G25" s="199">
        <v>150</v>
      </c>
      <c r="H25" s="199">
        <v>3</v>
      </c>
      <c r="I25" s="199">
        <v>2</v>
      </c>
      <c r="J25" s="199">
        <v>0</v>
      </c>
      <c r="K25" s="206">
        <v>3.6</v>
      </c>
      <c r="L25" s="199">
        <v>13</v>
      </c>
      <c r="M25" s="200">
        <v>1</v>
      </c>
      <c r="N25" s="199">
        <v>2</v>
      </c>
      <c r="O25" s="201">
        <v>15</v>
      </c>
      <c r="P25" s="199">
        <v>4</v>
      </c>
      <c r="Q25" s="199">
        <v>4</v>
      </c>
      <c r="R25" s="202">
        <v>1.9409239130434801</v>
      </c>
      <c r="S25" s="199">
        <v>1.3</v>
      </c>
      <c r="T25" s="203">
        <v>0.67413441955193498</v>
      </c>
      <c r="U25" s="204">
        <v>0.18252788104089199</v>
      </c>
      <c r="V25" s="205">
        <v>1.04360273067606</v>
      </c>
      <c r="W25" s="206">
        <v>4739</v>
      </c>
      <c r="X25" s="207">
        <v>2.5755434782608702</v>
      </c>
      <c r="Y25" s="205">
        <v>1.64076086956522</v>
      </c>
      <c r="Z25" s="208">
        <v>8.1521739130434798E-2</v>
      </c>
      <c r="AA25" s="209">
        <v>0.206666666666667</v>
      </c>
      <c r="AB25" s="206">
        <v>2</v>
      </c>
      <c r="AC25" s="199">
        <v>2</v>
      </c>
      <c r="AD25" s="199">
        <v>271</v>
      </c>
      <c r="AE25" s="208">
        <v>0.19411764705882401</v>
      </c>
      <c r="AF25" s="207">
        <v>12.6</v>
      </c>
      <c r="AG25" s="208">
        <v>0.2</v>
      </c>
      <c r="AH25" s="207" t="s">
        <v>194</v>
      </c>
      <c r="AI25" s="207">
        <v>72</v>
      </c>
      <c r="AJ25" s="206">
        <v>4541</v>
      </c>
      <c r="AK25" s="209">
        <v>0.18252788104089199</v>
      </c>
      <c r="AL25" s="206">
        <v>3</v>
      </c>
      <c r="AM25" s="207">
        <v>6</v>
      </c>
      <c r="AN25" s="199">
        <v>6</v>
      </c>
      <c r="AO25" s="207"/>
    </row>
    <row r="26" spans="1:41">
      <c r="A26" s="195" t="s">
        <v>62</v>
      </c>
      <c r="B26" s="195" t="s">
        <v>241</v>
      </c>
      <c r="C26" s="195" t="s">
        <v>290</v>
      </c>
      <c r="D26" s="196">
        <v>17785</v>
      </c>
      <c r="E26" s="196">
        <v>1930</v>
      </c>
      <c r="F26" s="196" t="s">
        <v>195</v>
      </c>
      <c r="G26" s="197">
        <v>3924</v>
      </c>
      <c r="H26" s="197">
        <v>10</v>
      </c>
      <c r="I26" s="197">
        <v>9</v>
      </c>
      <c r="J26" s="197">
        <v>0</v>
      </c>
      <c r="K26" s="198">
        <v>14.4</v>
      </c>
      <c r="L26" s="199">
        <v>182</v>
      </c>
      <c r="M26" s="200">
        <v>1.3333333333333299</v>
      </c>
      <c r="N26" s="199">
        <v>1</v>
      </c>
      <c r="O26" s="201">
        <v>34</v>
      </c>
      <c r="P26" s="199">
        <v>10</v>
      </c>
      <c r="Q26" s="199">
        <v>8</v>
      </c>
      <c r="R26" s="202">
        <v>0</v>
      </c>
      <c r="S26" s="199">
        <v>0</v>
      </c>
      <c r="T26" s="203">
        <v>0.51443635450665304</v>
      </c>
      <c r="U26" s="204">
        <v>0.14517951521778699</v>
      </c>
      <c r="V26" s="205">
        <v>2.7026279712805299</v>
      </c>
      <c r="W26" s="206">
        <v>116313</v>
      </c>
      <c r="X26" s="207">
        <v>6.5399493955580601</v>
      </c>
      <c r="Y26" s="205">
        <v>2.28338487489457</v>
      </c>
      <c r="Z26" s="208">
        <v>0.220635366882204</v>
      </c>
      <c r="AA26" s="209">
        <v>0.10524974515800201</v>
      </c>
      <c r="AB26" s="206">
        <v>56</v>
      </c>
      <c r="AC26" s="199">
        <v>54</v>
      </c>
      <c r="AD26" s="199">
        <v>1488</v>
      </c>
      <c r="AE26" s="208">
        <v>0.59533678756476704</v>
      </c>
      <c r="AF26" s="207">
        <v>247.8</v>
      </c>
      <c r="AG26" s="208">
        <v>0.8</v>
      </c>
      <c r="AH26" s="207" t="s">
        <v>194</v>
      </c>
      <c r="AI26" s="207">
        <v>1086</v>
      </c>
      <c r="AJ26" s="206">
        <v>43037</v>
      </c>
      <c r="AK26" s="209">
        <v>0.14517951521778699</v>
      </c>
      <c r="AL26" s="206">
        <v>6</v>
      </c>
      <c r="AM26" s="207">
        <v>25</v>
      </c>
      <c r="AN26" s="199">
        <v>10</v>
      </c>
      <c r="AO26" s="207"/>
    </row>
    <row r="27" spans="1:41">
      <c r="A27" s="195" t="s">
        <v>63</v>
      </c>
      <c r="B27" s="195" t="s">
        <v>241</v>
      </c>
      <c r="C27" s="195" t="s">
        <v>288</v>
      </c>
      <c r="D27" s="196">
        <v>678</v>
      </c>
      <c r="E27" s="196">
        <v>136</v>
      </c>
      <c r="F27" s="196" t="s">
        <v>294</v>
      </c>
      <c r="G27" s="197">
        <v>172</v>
      </c>
      <c r="H27" s="197">
        <v>3</v>
      </c>
      <c r="I27" s="197">
        <v>2</v>
      </c>
      <c r="J27" s="197">
        <v>0</v>
      </c>
      <c r="K27" s="198">
        <v>1.8557999999999999</v>
      </c>
      <c r="L27" s="199">
        <v>13</v>
      </c>
      <c r="M27" s="200">
        <v>1</v>
      </c>
      <c r="N27" s="199">
        <v>1</v>
      </c>
      <c r="O27" s="201">
        <v>5</v>
      </c>
      <c r="P27" s="199">
        <v>2</v>
      </c>
      <c r="Q27" s="199">
        <v>4</v>
      </c>
      <c r="R27" s="202">
        <v>10.6194690265487</v>
      </c>
      <c r="S27" s="199">
        <v>1.1399999999999999</v>
      </c>
      <c r="T27" s="203">
        <v>0.62989840348330906</v>
      </c>
      <c r="U27" s="204">
        <v>0.27560000000000001</v>
      </c>
      <c r="V27" s="205">
        <v>0.97819157859419603</v>
      </c>
      <c r="W27" s="206">
        <v>5831</v>
      </c>
      <c r="X27" s="207">
        <v>8.6002949852507395</v>
      </c>
      <c r="Y27" s="205">
        <v>6.6858407079645996</v>
      </c>
      <c r="Z27" s="208">
        <v>0.25368731563421798</v>
      </c>
      <c r="AA27" s="209">
        <v>0.232558139534884</v>
      </c>
      <c r="AB27" s="206">
        <v>5</v>
      </c>
      <c r="AC27" s="199"/>
      <c r="AD27" s="199"/>
      <c r="AE27" s="208">
        <v>0.433823529411765</v>
      </c>
      <c r="AF27" s="207">
        <v>8.4588000000000001</v>
      </c>
      <c r="AG27" s="208">
        <v>0.1031</v>
      </c>
      <c r="AH27" s="207" t="s">
        <v>275</v>
      </c>
      <c r="AI27" s="207">
        <v>112</v>
      </c>
      <c r="AJ27" s="206">
        <v>5961</v>
      </c>
      <c r="AK27" s="209">
        <v>0.27560000000000001</v>
      </c>
      <c r="AL27" s="206">
        <v>3</v>
      </c>
      <c r="AM27" s="207">
        <v>7</v>
      </c>
      <c r="AN27" s="199"/>
      <c r="AO27" s="207"/>
    </row>
    <row r="28" spans="1:41">
      <c r="A28" s="195" t="s">
        <v>210</v>
      </c>
      <c r="B28" s="195" t="s">
        <v>241</v>
      </c>
      <c r="C28" s="195" t="s">
        <v>288</v>
      </c>
      <c r="D28" s="210">
        <v>1875</v>
      </c>
      <c r="E28" s="210">
        <v>0</v>
      </c>
      <c r="F28" s="210" t="s">
        <v>292</v>
      </c>
      <c r="G28" s="199">
        <v>1581</v>
      </c>
      <c r="H28" s="199">
        <v>5</v>
      </c>
      <c r="I28" s="199">
        <v>0</v>
      </c>
      <c r="J28" s="199">
        <v>4</v>
      </c>
      <c r="K28" s="206">
        <v>7.2</v>
      </c>
      <c r="L28" s="199">
        <v>15.5</v>
      </c>
      <c r="M28" s="200">
        <v>0</v>
      </c>
      <c r="N28" s="199">
        <v>3</v>
      </c>
      <c r="O28" s="201">
        <v>38</v>
      </c>
      <c r="P28" s="199">
        <v>6</v>
      </c>
      <c r="Q28" s="199">
        <v>12</v>
      </c>
      <c r="R28" s="202">
        <v>4.71573333333333</v>
      </c>
      <c r="S28" s="199">
        <v>0</v>
      </c>
      <c r="T28" s="203">
        <v>0</v>
      </c>
      <c r="U28" s="204">
        <v>0.2228</v>
      </c>
      <c r="V28" s="205">
        <v>1.0041311300639699</v>
      </c>
      <c r="W28" s="206">
        <v>7535</v>
      </c>
      <c r="X28" s="207">
        <v>4.0186666666666699</v>
      </c>
      <c r="Y28" s="205">
        <v>2.2944</v>
      </c>
      <c r="Z28" s="208">
        <v>0.84319999999999995</v>
      </c>
      <c r="AA28" s="209">
        <v>2.9095509171410499E-2</v>
      </c>
      <c r="AB28" s="206">
        <v>20</v>
      </c>
      <c r="AC28" s="199"/>
      <c r="AD28" s="199"/>
      <c r="AE28" s="208" t="s">
        <v>123</v>
      </c>
      <c r="AF28" s="207">
        <v>29.4</v>
      </c>
      <c r="AG28" s="208">
        <v>0.4</v>
      </c>
      <c r="AH28" s="207" t="s">
        <v>275</v>
      </c>
      <c r="AI28" s="207">
        <v>112</v>
      </c>
      <c r="AJ28" s="206">
        <v>7504</v>
      </c>
      <c r="AK28" s="209">
        <v>0.2228</v>
      </c>
      <c r="AL28" s="206">
        <v>3</v>
      </c>
      <c r="AM28" s="207">
        <v>6</v>
      </c>
      <c r="AN28" s="199"/>
      <c r="AO28" s="207"/>
    </row>
    <row r="29" spans="1:41">
      <c r="A29" s="195" t="s">
        <v>67</v>
      </c>
      <c r="B29" s="195" t="s">
        <v>241</v>
      </c>
      <c r="C29" s="195" t="s">
        <v>288</v>
      </c>
      <c r="D29" s="210">
        <v>10075</v>
      </c>
      <c r="E29" s="210">
        <v>818</v>
      </c>
      <c r="F29" s="210" t="s">
        <v>289</v>
      </c>
      <c r="G29" s="199">
        <v>1559</v>
      </c>
      <c r="H29" s="199">
        <v>1</v>
      </c>
      <c r="I29" s="199">
        <v>0</v>
      </c>
      <c r="J29" s="199">
        <v>0</v>
      </c>
      <c r="K29" s="206">
        <v>6.12</v>
      </c>
      <c r="L29" s="199">
        <v>22.5</v>
      </c>
      <c r="M29" s="200">
        <v>0</v>
      </c>
      <c r="N29" s="199">
        <v>1</v>
      </c>
      <c r="O29" s="201">
        <v>11</v>
      </c>
      <c r="P29" s="199">
        <v>1</v>
      </c>
      <c r="Q29" s="199">
        <v>7</v>
      </c>
      <c r="R29" s="202">
        <v>2.35980148883375</v>
      </c>
      <c r="S29" s="199">
        <v>1.21</v>
      </c>
      <c r="T29" s="203">
        <v>0</v>
      </c>
      <c r="U29" s="204">
        <v>8.0480056477232595E-2</v>
      </c>
      <c r="V29" s="205">
        <v>1.6089770530385801</v>
      </c>
      <c r="W29" s="206">
        <v>38284</v>
      </c>
      <c r="X29" s="207">
        <v>3.79990074441687</v>
      </c>
      <c r="Y29" s="205">
        <v>2.1196029776674901</v>
      </c>
      <c r="Z29" s="208">
        <v>0.15473945409429299</v>
      </c>
      <c r="AA29" s="209">
        <v>0.134060295060936</v>
      </c>
      <c r="AB29" s="206">
        <v>30</v>
      </c>
      <c r="AC29" s="199"/>
      <c r="AD29" s="199"/>
      <c r="AE29" s="208">
        <v>0.800733496332518</v>
      </c>
      <c r="AF29" s="207">
        <v>45.36</v>
      </c>
      <c r="AG29" s="208">
        <v>0.34</v>
      </c>
      <c r="AH29" s="207" t="s">
        <v>197</v>
      </c>
      <c r="AI29" s="207">
        <v>295</v>
      </c>
      <c r="AJ29" s="206">
        <v>23794</v>
      </c>
      <c r="AK29" s="209">
        <v>8.0480056477232595E-2</v>
      </c>
      <c r="AL29" s="206">
        <v>6</v>
      </c>
      <c r="AM29" s="207">
        <v>18</v>
      </c>
      <c r="AN29" s="199"/>
      <c r="AO29" s="207"/>
    </row>
    <row r="30" spans="1:41">
      <c r="A30" s="195" t="s">
        <v>71</v>
      </c>
      <c r="B30" s="195" t="s">
        <v>241</v>
      </c>
      <c r="C30" s="195" t="s">
        <v>242</v>
      </c>
      <c r="D30" s="210">
        <v>6623</v>
      </c>
      <c r="E30" s="210">
        <v>654</v>
      </c>
      <c r="F30" s="210" t="s">
        <v>193</v>
      </c>
      <c r="G30" s="199">
        <v>818</v>
      </c>
      <c r="H30" s="199">
        <v>3</v>
      </c>
      <c r="I30" s="199">
        <v>2</v>
      </c>
      <c r="J30" s="199">
        <v>0</v>
      </c>
      <c r="K30" s="206">
        <v>9</v>
      </c>
      <c r="L30" s="199">
        <v>9</v>
      </c>
      <c r="M30" s="200">
        <v>0.5</v>
      </c>
      <c r="N30" s="199">
        <v>2</v>
      </c>
      <c r="O30" s="201">
        <v>13</v>
      </c>
      <c r="P30" s="199">
        <v>1</v>
      </c>
      <c r="Q30" s="199">
        <v>6</v>
      </c>
      <c r="R30" s="202">
        <v>0</v>
      </c>
      <c r="S30" s="199">
        <v>1.08</v>
      </c>
      <c r="T30" s="203">
        <v>0.337260677466863</v>
      </c>
      <c r="U30" s="204">
        <v>0.137268775902153</v>
      </c>
      <c r="V30" s="205">
        <v>1.60775442693131</v>
      </c>
      <c r="W30" s="206">
        <v>33049</v>
      </c>
      <c r="X30" s="207">
        <v>4.9900347274649004</v>
      </c>
      <c r="Y30" s="205">
        <v>4.37868035633399</v>
      </c>
      <c r="Z30" s="208">
        <v>0.12350898384417899</v>
      </c>
      <c r="AA30" s="209">
        <v>0.17114914425427899</v>
      </c>
      <c r="AB30" s="206">
        <v>56</v>
      </c>
      <c r="AC30" s="199">
        <v>56</v>
      </c>
      <c r="AD30" s="199">
        <v>230</v>
      </c>
      <c r="AE30" s="208" t="s">
        <v>123</v>
      </c>
      <c r="AF30" s="207">
        <v>67.2</v>
      </c>
      <c r="AG30" s="208">
        <v>0.5</v>
      </c>
      <c r="AH30" s="207" t="s">
        <v>194</v>
      </c>
      <c r="AI30" s="207">
        <v>550</v>
      </c>
      <c r="AJ30" s="206">
        <v>20556</v>
      </c>
      <c r="AK30" s="209">
        <v>0.137268775902153</v>
      </c>
      <c r="AL30" s="206">
        <v>5</v>
      </c>
      <c r="AM30" s="207">
        <v>23.3</v>
      </c>
      <c r="AN30" s="199">
        <v>4</v>
      </c>
      <c r="AO30" s="207"/>
    </row>
    <row r="31" spans="1:41">
      <c r="A31" s="195" t="s">
        <v>106</v>
      </c>
      <c r="B31" s="195" t="s">
        <v>241</v>
      </c>
      <c r="C31" s="195" t="s">
        <v>243</v>
      </c>
      <c r="D31" s="196">
        <v>3193</v>
      </c>
      <c r="E31" s="196">
        <v>294</v>
      </c>
      <c r="F31" s="196" t="s">
        <v>188</v>
      </c>
      <c r="G31" s="197">
        <v>800</v>
      </c>
      <c r="H31" s="197">
        <v>4</v>
      </c>
      <c r="I31" s="197">
        <v>3</v>
      </c>
      <c r="J31" s="197">
        <v>0</v>
      </c>
      <c r="K31" s="198">
        <v>14.4</v>
      </c>
      <c r="L31" s="199">
        <v>36</v>
      </c>
      <c r="M31" s="200">
        <v>3</v>
      </c>
      <c r="N31" s="199">
        <v>2</v>
      </c>
      <c r="O31" s="201">
        <v>79</v>
      </c>
      <c r="P31" s="199">
        <v>5</v>
      </c>
      <c r="Q31" s="199">
        <v>15</v>
      </c>
      <c r="R31" s="202">
        <v>5.7375508925775103</v>
      </c>
      <c r="S31" s="199">
        <v>0</v>
      </c>
      <c r="T31" s="203">
        <v>0.13814180929095399</v>
      </c>
      <c r="U31" s="204">
        <v>0.18546000428908399</v>
      </c>
      <c r="V31" s="205">
        <v>2.3157805477825799</v>
      </c>
      <c r="W31" s="206">
        <v>27310</v>
      </c>
      <c r="X31" s="207">
        <v>8.5530848731600404</v>
      </c>
      <c r="Y31" s="205">
        <v>5.7231443783275902</v>
      </c>
      <c r="Z31" s="208">
        <v>0.25054807391168199</v>
      </c>
      <c r="AA31" s="209">
        <v>0.13625000000000001</v>
      </c>
      <c r="AB31" s="206">
        <v>177</v>
      </c>
      <c r="AC31" s="199"/>
      <c r="AD31" s="199"/>
      <c r="AE31" s="208">
        <v>3.87755102040816</v>
      </c>
      <c r="AF31" s="207">
        <v>102.9</v>
      </c>
      <c r="AG31" s="208">
        <v>0.8</v>
      </c>
      <c r="AH31" s="207" t="s">
        <v>192</v>
      </c>
      <c r="AI31" s="207">
        <v>86</v>
      </c>
      <c r="AJ31" s="206">
        <v>11793</v>
      </c>
      <c r="AK31" s="209">
        <v>0.18546000428908399</v>
      </c>
      <c r="AL31" s="206">
        <v>4</v>
      </c>
      <c r="AM31" s="207">
        <v>9</v>
      </c>
      <c r="AN31" s="199">
        <v>14</v>
      </c>
      <c r="AO31" s="207"/>
    </row>
    <row r="32" spans="1:41">
      <c r="A32" s="195" t="s">
        <v>74</v>
      </c>
      <c r="B32" s="195" t="s">
        <v>241</v>
      </c>
      <c r="C32" s="195" t="s">
        <v>290</v>
      </c>
      <c r="D32" s="196">
        <v>3690</v>
      </c>
      <c r="E32" s="196">
        <v>286</v>
      </c>
      <c r="F32" s="196" t="s">
        <v>188</v>
      </c>
      <c r="G32" s="197">
        <v>546</v>
      </c>
      <c r="H32" s="197">
        <v>2</v>
      </c>
      <c r="I32" s="197">
        <v>1</v>
      </c>
      <c r="J32" s="197">
        <v>0</v>
      </c>
      <c r="K32" s="198">
        <v>4.5</v>
      </c>
      <c r="L32" s="199">
        <v>57</v>
      </c>
      <c r="M32" s="200">
        <v>8</v>
      </c>
      <c r="N32" s="199">
        <v>5</v>
      </c>
      <c r="O32" s="201">
        <v>124</v>
      </c>
      <c r="P32" s="199">
        <v>6</v>
      </c>
      <c r="Q32" s="199">
        <v>6</v>
      </c>
      <c r="R32" s="202">
        <v>2.04471544715447</v>
      </c>
      <c r="S32" s="199">
        <v>1.54</v>
      </c>
      <c r="T32" s="203">
        <v>0</v>
      </c>
      <c r="U32" s="204">
        <v>0.1142578125</v>
      </c>
      <c r="V32" s="205">
        <v>1.5360251105721201</v>
      </c>
      <c r="W32" s="201">
        <v>10766</v>
      </c>
      <c r="X32" s="207">
        <v>2.9176151761517599</v>
      </c>
      <c r="Y32" s="205">
        <v>3.52032520325203</v>
      </c>
      <c r="Z32" s="208">
        <v>0.14796747967479701</v>
      </c>
      <c r="AA32" s="209">
        <v>0.15018315018315001</v>
      </c>
      <c r="AB32" s="206">
        <v>67</v>
      </c>
      <c r="AC32" s="199">
        <v>67</v>
      </c>
      <c r="AD32" s="199">
        <v>1597</v>
      </c>
      <c r="AE32" s="208">
        <v>3.2132867132867098</v>
      </c>
      <c r="AF32" s="207">
        <v>21</v>
      </c>
      <c r="AG32" s="208">
        <v>0.25</v>
      </c>
      <c r="AH32" s="207" t="s">
        <v>190</v>
      </c>
      <c r="AI32" s="207">
        <v>140</v>
      </c>
      <c r="AJ32" s="206">
        <v>7009</v>
      </c>
      <c r="AK32" s="209">
        <v>0.1142578125</v>
      </c>
      <c r="AL32" s="206">
        <v>4</v>
      </c>
      <c r="AM32" s="207">
        <v>11</v>
      </c>
      <c r="AN32" s="199">
        <v>11</v>
      </c>
      <c r="AO32" s="207"/>
    </row>
    <row r="33" spans="1:41">
      <c r="A33" s="195" t="s">
        <v>75</v>
      </c>
      <c r="B33" s="195" t="s">
        <v>241</v>
      </c>
      <c r="C33" s="195" t="s">
        <v>243</v>
      </c>
      <c r="D33" s="196">
        <v>3206</v>
      </c>
      <c r="E33" s="196">
        <v>239</v>
      </c>
      <c r="F33" s="196" t="s">
        <v>188</v>
      </c>
      <c r="G33" s="197">
        <v>412</v>
      </c>
      <c r="H33" s="197">
        <v>6</v>
      </c>
      <c r="I33" s="197">
        <v>0</v>
      </c>
      <c r="J33" s="197">
        <v>5</v>
      </c>
      <c r="K33" s="198">
        <v>5.4</v>
      </c>
      <c r="L33" s="199">
        <v>15</v>
      </c>
      <c r="M33" s="200">
        <v>0</v>
      </c>
      <c r="N33" s="199">
        <v>3</v>
      </c>
      <c r="O33" s="201">
        <v>38</v>
      </c>
      <c r="P33" s="199">
        <v>2</v>
      </c>
      <c r="Q33" s="199">
        <v>10</v>
      </c>
      <c r="R33" s="202">
        <v>4.6771678103555798</v>
      </c>
      <c r="S33" s="199">
        <v>1.39</v>
      </c>
      <c r="T33" s="203">
        <v>0.41627689429373199</v>
      </c>
      <c r="U33" s="204">
        <v>0.24948875255623701</v>
      </c>
      <c r="V33" s="205">
        <v>1.47248986942819</v>
      </c>
      <c r="W33" s="206">
        <v>16352</v>
      </c>
      <c r="X33" s="207">
        <v>5.1004366812227104</v>
      </c>
      <c r="Y33" s="205">
        <v>2.7760449157829101</v>
      </c>
      <c r="Z33" s="208">
        <v>0.12850904553961301</v>
      </c>
      <c r="AA33" s="209">
        <v>0.213592233009709</v>
      </c>
      <c r="AB33" s="206">
        <v>11</v>
      </c>
      <c r="AC33" s="199">
        <v>11</v>
      </c>
      <c r="AD33" s="199">
        <v>1340</v>
      </c>
      <c r="AE33" s="208">
        <v>0.91213389121338895</v>
      </c>
      <c r="AF33" s="207">
        <v>21.84</v>
      </c>
      <c r="AG33" s="208">
        <v>0.3</v>
      </c>
      <c r="AH33" s="207" t="s">
        <v>192</v>
      </c>
      <c r="AI33" s="207">
        <v>146</v>
      </c>
      <c r="AJ33" s="206">
        <v>11105</v>
      </c>
      <c r="AK33" s="209">
        <v>0.24948875255623701</v>
      </c>
      <c r="AL33" s="206">
        <v>4</v>
      </c>
      <c r="AM33" s="207">
        <v>160</v>
      </c>
      <c r="AN33" s="199">
        <v>11</v>
      </c>
      <c r="AO33" s="207"/>
    </row>
    <row r="34" spans="1:41">
      <c r="A34" s="195" t="s">
        <v>76</v>
      </c>
      <c r="B34" s="195" t="s">
        <v>241</v>
      </c>
      <c r="C34" s="195" t="s">
        <v>288</v>
      </c>
      <c r="D34" s="210">
        <v>3228</v>
      </c>
      <c r="E34" s="210">
        <v>288</v>
      </c>
      <c r="F34" s="210" t="s">
        <v>292</v>
      </c>
      <c r="G34" s="199">
        <v>407</v>
      </c>
      <c r="H34" s="199">
        <v>3</v>
      </c>
      <c r="I34" s="199">
        <v>1</v>
      </c>
      <c r="J34" s="199">
        <v>1</v>
      </c>
      <c r="K34" s="206">
        <v>5.4</v>
      </c>
      <c r="L34" s="199">
        <v>19</v>
      </c>
      <c r="M34" s="200">
        <v>2</v>
      </c>
      <c r="N34" s="199">
        <v>2</v>
      </c>
      <c r="O34" s="201">
        <v>39</v>
      </c>
      <c r="P34" s="199">
        <v>4</v>
      </c>
      <c r="Q34" s="199">
        <v>5</v>
      </c>
      <c r="R34" s="202">
        <v>2.6332094175960301</v>
      </c>
      <c r="S34" s="199">
        <v>2</v>
      </c>
      <c r="T34" s="203">
        <v>0.39719626168224298</v>
      </c>
      <c r="U34" s="204">
        <v>0.18337617823478999</v>
      </c>
      <c r="V34" s="205">
        <v>1.0978728636419499</v>
      </c>
      <c r="W34" s="206">
        <v>8929</v>
      </c>
      <c r="X34" s="207">
        <v>2.76610904584882</v>
      </c>
      <c r="Y34" s="205">
        <v>1.42100371747212</v>
      </c>
      <c r="Z34" s="208">
        <v>0.126084262701363</v>
      </c>
      <c r="AA34" s="209">
        <v>0.16461916461916501</v>
      </c>
      <c r="AB34" s="206">
        <v>9</v>
      </c>
      <c r="AC34" s="199"/>
      <c r="AD34" s="199"/>
      <c r="AE34" s="208">
        <v>0.77430555555555602</v>
      </c>
      <c r="AF34" s="207">
        <v>14.7</v>
      </c>
      <c r="AG34" s="208">
        <v>0.3</v>
      </c>
      <c r="AH34" s="207" t="s">
        <v>275</v>
      </c>
      <c r="AI34" s="207">
        <v>64</v>
      </c>
      <c r="AJ34" s="206">
        <v>8133</v>
      </c>
      <c r="AK34" s="209">
        <v>0.18337617823478999</v>
      </c>
      <c r="AL34" s="206">
        <v>2</v>
      </c>
      <c r="AM34" s="207">
        <v>16</v>
      </c>
      <c r="AN34" s="199"/>
      <c r="AO34" s="207"/>
    </row>
    <row r="35" spans="1:41">
      <c r="A35" s="195" t="s">
        <v>77</v>
      </c>
      <c r="B35" s="195" t="s">
        <v>241</v>
      </c>
      <c r="C35" s="195" t="s">
        <v>243</v>
      </c>
      <c r="D35" s="210">
        <v>2666</v>
      </c>
      <c r="E35" s="210">
        <v>245</v>
      </c>
      <c r="F35" s="210" t="s">
        <v>188</v>
      </c>
      <c r="G35" s="199">
        <v>381</v>
      </c>
      <c r="H35" s="199">
        <v>2</v>
      </c>
      <c r="I35" s="199">
        <v>0</v>
      </c>
      <c r="J35" s="199">
        <v>1</v>
      </c>
      <c r="K35" s="206">
        <v>7.2</v>
      </c>
      <c r="L35" s="199">
        <v>8</v>
      </c>
      <c r="M35" s="200">
        <v>0</v>
      </c>
      <c r="N35" s="199">
        <v>5</v>
      </c>
      <c r="O35" s="199">
        <v>9</v>
      </c>
      <c r="P35" s="199">
        <v>2</v>
      </c>
      <c r="Q35" s="199">
        <v>3</v>
      </c>
      <c r="R35" s="205">
        <v>4.5671417854463598</v>
      </c>
      <c r="S35" s="199">
        <v>2</v>
      </c>
      <c r="T35" s="204">
        <v>0.624</v>
      </c>
      <c r="U35" s="204">
        <v>0.129178445986464</v>
      </c>
      <c r="V35" s="205">
        <v>1.00846750149076</v>
      </c>
      <c r="W35" s="199">
        <v>8456</v>
      </c>
      <c r="X35" s="207">
        <v>3.1717929482370599</v>
      </c>
      <c r="Y35" s="205">
        <v>1.88072018004501</v>
      </c>
      <c r="Z35" s="208">
        <v>0.14291072768192001</v>
      </c>
      <c r="AA35" s="208">
        <v>0.349081364829396</v>
      </c>
      <c r="AB35" s="206">
        <v>93</v>
      </c>
      <c r="AC35" s="199"/>
      <c r="AD35" s="199"/>
      <c r="AE35" s="208">
        <v>0.575510204081633</v>
      </c>
      <c r="AF35" s="207">
        <v>17.22</v>
      </c>
      <c r="AG35" s="208">
        <v>0.4</v>
      </c>
      <c r="AH35" s="199" t="s">
        <v>190</v>
      </c>
      <c r="AI35" s="207">
        <v>133</v>
      </c>
      <c r="AJ35" s="206">
        <v>8385</v>
      </c>
      <c r="AK35" s="208">
        <v>0.129178445986464</v>
      </c>
      <c r="AL35" s="206">
        <v>3</v>
      </c>
      <c r="AM35" s="207">
        <v>6</v>
      </c>
      <c r="AN35" s="199">
        <v>7</v>
      </c>
      <c r="AO35" s="207"/>
    </row>
    <row r="36" spans="1:41">
      <c r="A36" s="195" t="s">
        <v>78</v>
      </c>
      <c r="B36" s="195" t="s">
        <v>241</v>
      </c>
      <c r="C36" s="195" t="s">
        <v>243</v>
      </c>
      <c r="D36" s="210">
        <v>1374</v>
      </c>
      <c r="E36" s="210">
        <v>94</v>
      </c>
      <c r="F36" s="210" t="s">
        <v>188</v>
      </c>
      <c r="G36" s="199">
        <v>200</v>
      </c>
      <c r="H36" s="199">
        <v>4</v>
      </c>
      <c r="I36" s="199">
        <v>1</v>
      </c>
      <c r="J36" s="199">
        <v>2</v>
      </c>
      <c r="K36" s="206">
        <v>3.6</v>
      </c>
      <c r="L36" s="199">
        <v>38</v>
      </c>
      <c r="M36" s="200">
        <v>0</v>
      </c>
      <c r="N36" s="199">
        <v>5</v>
      </c>
      <c r="O36" s="201">
        <v>20</v>
      </c>
      <c r="P36" s="199">
        <v>4</v>
      </c>
      <c r="Q36" s="199">
        <v>2</v>
      </c>
      <c r="R36" s="202">
        <v>5.0218340611353698</v>
      </c>
      <c r="S36" s="199">
        <v>1.52</v>
      </c>
      <c r="T36" s="203">
        <v>0.74561403508771895</v>
      </c>
      <c r="U36" s="204">
        <v>0.18240000000000001</v>
      </c>
      <c r="V36" s="205">
        <v>1.2220922677063</v>
      </c>
      <c r="W36" s="206">
        <v>9404</v>
      </c>
      <c r="X36" s="207">
        <v>6.8442503639010202</v>
      </c>
      <c r="Y36" s="205">
        <v>2.2816593886462901</v>
      </c>
      <c r="Z36" s="208">
        <v>0.14556040756914099</v>
      </c>
      <c r="AA36" s="209">
        <v>0.24</v>
      </c>
      <c r="AB36" s="206">
        <v>8</v>
      </c>
      <c r="AC36" s="199">
        <v>7</v>
      </c>
      <c r="AD36" s="199">
        <v>294</v>
      </c>
      <c r="AE36" s="208">
        <v>1.1170212765957399</v>
      </c>
      <c r="AF36" s="207">
        <v>16.8</v>
      </c>
      <c r="AG36" s="208">
        <v>0.2</v>
      </c>
      <c r="AH36" s="207" t="s">
        <v>190</v>
      </c>
      <c r="AI36" s="207">
        <v>90</v>
      </c>
      <c r="AJ36" s="206">
        <v>7695</v>
      </c>
      <c r="AK36" s="209">
        <v>0.18240000000000001</v>
      </c>
      <c r="AL36" s="206">
        <v>3</v>
      </c>
      <c r="AM36" s="207">
        <v>8</v>
      </c>
      <c r="AN36" s="199">
        <v>5</v>
      </c>
      <c r="AO36" s="207"/>
    </row>
    <row r="37" spans="1:41">
      <c r="A37" s="195" t="s">
        <v>79</v>
      </c>
      <c r="B37" s="195" t="s">
        <v>241</v>
      </c>
      <c r="C37" s="195" t="s">
        <v>242</v>
      </c>
      <c r="D37" s="210">
        <v>7909</v>
      </c>
      <c r="E37" s="210">
        <v>815</v>
      </c>
      <c r="F37" s="210" t="s">
        <v>193</v>
      </c>
      <c r="G37" s="199">
        <v>1072</v>
      </c>
      <c r="H37" s="199">
        <v>7</v>
      </c>
      <c r="I37" s="199">
        <v>2</v>
      </c>
      <c r="J37" s="199">
        <v>4</v>
      </c>
      <c r="K37" s="206">
        <v>7.2</v>
      </c>
      <c r="L37" s="199">
        <v>19</v>
      </c>
      <c r="M37" s="200">
        <v>2</v>
      </c>
      <c r="N37" s="199">
        <v>4</v>
      </c>
      <c r="O37" s="201">
        <v>75</v>
      </c>
      <c r="P37" s="199">
        <v>9</v>
      </c>
      <c r="Q37" s="199">
        <v>6</v>
      </c>
      <c r="R37" s="202">
        <v>0</v>
      </c>
      <c r="S37" s="199">
        <v>1.4</v>
      </c>
      <c r="T37" s="203">
        <v>0.630022744503412</v>
      </c>
      <c r="U37" s="204">
        <v>0.110063417890521</v>
      </c>
      <c r="V37" s="205">
        <v>2.11258834231334</v>
      </c>
      <c r="W37" s="206">
        <v>30191</v>
      </c>
      <c r="X37" s="207">
        <v>3.8172967505373601</v>
      </c>
      <c r="Y37" s="205">
        <v>3.4770514603616101</v>
      </c>
      <c r="Z37" s="208">
        <v>0.135541787836642</v>
      </c>
      <c r="AA37" s="209">
        <v>0.23041044776119399</v>
      </c>
      <c r="AB37" s="206">
        <v>36</v>
      </c>
      <c r="AC37" s="199">
        <v>22</v>
      </c>
      <c r="AD37" s="199">
        <v>2519</v>
      </c>
      <c r="AE37" s="208">
        <v>0.68711656441717806</v>
      </c>
      <c r="AF37" s="207">
        <v>38.350200000000001</v>
      </c>
      <c r="AG37" s="208">
        <v>0.4</v>
      </c>
      <c r="AH37" s="207" t="s">
        <v>190</v>
      </c>
      <c r="AI37" s="207">
        <v>262</v>
      </c>
      <c r="AJ37" s="206">
        <v>14291</v>
      </c>
      <c r="AK37" s="209">
        <v>0.110063417890521</v>
      </c>
      <c r="AL37" s="206">
        <v>3</v>
      </c>
      <c r="AM37" s="207">
        <v>15</v>
      </c>
      <c r="AN37" s="199">
        <v>14</v>
      </c>
      <c r="AO37" s="207"/>
    </row>
    <row r="38" spans="1:41">
      <c r="A38" s="195" t="s">
        <v>80</v>
      </c>
      <c r="B38" s="195" t="s">
        <v>241</v>
      </c>
      <c r="C38" s="195" t="s">
        <v>243</v>
      </c>
      <c r="D38" s="210">
        <v>6199</v>
      </c>
      <c r="E38" s="210">
        <v>529</v>
      </c>
      <c r="F38" s="210" t="s">
        <v>193</v>
      </c>
      <c r="G38" s="199">
        <v>697</v>
      </c>
      <c r="H38" s="199">
        <v>5</v>
      </c>
      <c r="I38" s="199">
        <v>1</v>
      </c>
      <c r="J38" s="199">
        <v>3</v>
      </c>
      <c r="K38" s="206">
        <v>12.6</v>
      </c>
      <c r="L38" s="199">
        <v>25</v>
      </c>
      <c r="M38" s="200">
        <v>3</v>
      </c>
      <c r="N38" s="199">
        <v>1</v>
      </c>
      <c r="O38" s="201">
        <v>15</v>
      </c>
      <c r="P38" s="199">
        <v>6</v>
      </c>
      <c r="Q38" s="199">
        <v>3</v>
      </c>
      <c r="R38" s="202">
        <v>4.0264558799806398</v>
      </c>
      <c r="S38" s="199">
        <v>1.19</v>
      </c>
      <c r="T38" s="203">
        <v>0.30909090909090903</v>
      </c>
      <c r="U38" s="204">
        <v>0.162633800693502</v>
      </c>
      <c r="V38" s="205">
        <v>1.8590880957293201</v>
      </c>
      <c r="W38" s="206">
        <v>27033</v>
      </c>
      <c r="X38" s="207">
        <v>4.3608646555896096</v>
      </c>
      <c r="Y38" s="205">
        <v>0</v>
      </c>
      <c r="Z38" s="208">
        <v>0.11243748991772901</v>
      </c>
      <c r="AA38" s="209">
        <v>0.15064562410330001</v>
      </c>
      <c r="AB38" s="206">
        <v>69</v>
      </c>
      <c r="AC38" s="199">
        <v>70</v>
      </c>
      <c r="AD38" s="199">
        <v>3034</v>
      </c>
      <c r="AE38" s="208">
        <v>2.60869565217391</v>
      </c>
      <c r="AF38" s="207">
        <v>50.4</v>
      </c>
      <c r="AG38" s="208">
        <v>0.7</v>
      </c>
      <c r="AH38" s="207" t="s">
        <v>194</v>
      </c>
      <c r="AI38" s="207">
        <v>160</v>
      </c>
      <c r="AJ38" s="206">
        <v>14541</v>
      </c>
      <c r="AK38" s="209">
        <v>0.162633800693502</v>
      </c>
      <c r="AL38" s="206">
        <v>4</v>
      </c>
      <c r="AM38" s="207">
        <v>158</v>
      </c>
      <c r="AN38" s="199">
        <v>7</v>
      </c>
      <c r="AO38" s="207"/>
    </row>
    <row r="39" spans="1:41">
      <c r="A39" s="195" t="s">
        <v>81</v>
      </c>
      <c r="B39" s="195" t="s">
        <v>241</v>
      </c>
      <c r="C39" s="195" t="s">
        <v>246</v>
      </c>
      <c r="D39" s="196">
        <v>16801</v>
      </c>
      <c r="E39" s="196">
        <v>1774</v>
      </c>
      <c r="F39" s="196" t="s">
        <v>195</v>
      </c>
      <c r="G39" s="197">
        <v>3062</v>
      </c>
      <c r="H39" s="197">
        <v>14</v>
      </c>
      <c r="I39" s="197">
        <v>13</v>
      </c>
      <c r="J39" s="197">
        <v>0</v>
      </c>
      <c r="K39" s="198">
        <v>14.4</v>
      </c>
      <c r="L39" s="199">
        <v>39.0729166666667</v>
      </c>
      <c r="M39" s="200">
        <v>1.3076923076923099</v>
      </c>
      <c r="N39" s="199">
        <v>5</v>
      </c>
      <c r="O39" s="199">
        <v>107</v>
      </c>
      <c r="P39" s="199">
        <v>1</v>
      </c>
      <c r="Q39" s="199">
        <v>24</v>
      </c>
      <c r="R39" s="205">
        <v>2.97601333253973</v>
      </c>
      <c r="S39" s="199">
        <v>0</v>
      </c>
      <c r="T39" s="204">
        <v>0.83418530351437703</v>
      </c>
      <c r="U39" s="204">
        <v>0.13088699310506</v>
      </c>
      <c r="V39" s="205">
        <v>1.8503068342745199</v>
      </c>
      <c r="W39" s="199">
        <v>105832</v>
      </c>
      <c r="X39" s="207">
        <v>6.2991488601868904</v>
      </c>
      <c r="Y39" s="205">
        <v>3.5053270638652498</v>
      </c>
      <c r="Z39" s="208">
        <v>0.182251056484733</v>
      </c>
      <c r="AA39" s="208">
        <v>0.16721097322011799</v>
      </c>
      <c r="AB39" s="206">
        <v>12</v>
      </c>
      <c r="AC39" s="199">
        <v>8</v>
      </c>
      <c r="AD39" s="199">
        <v>3076</v>
      </c>
      <c r="AE39" s="208">
        <v>7.4408117249154498E-2</v>
      </c>
      <c r="AF39" s="207">
        <v>247.8</v>
      </c>
      <c r="AG39" s="208">
        <v>0.8</v>
      </c>
      <c r="AH39" s="199" t="s">
        <v>194</v>
      </c>
      <c r="AI39" s="207">
        <v>1050</v>
      </c>
      <c r="AJ39" s="206">
        <v>57197</v>
      </c>
      <c r="AK39" s="208">
        <v>0.13088699310506</v>
      </c>
      <c r="AL39" s="206">
        <v>6</v>
      </c>
      <c r="AM39" s="207">
        <v>46</v>
      </c>
      <c r="AN39" s="199">
        <v>16</v>
      </c>
      <c r="AO39" s="207"/>
    </row>
    <row r="40" spans="1:41">
      <c r="A40" s="195" t="s">
        <v>211</v>
      </c>
      <c r="B40" s="195" t="s">
        <v>244</v>
      </c>
      <c r="C40" s="195" t="s">
        <v>242</v>
      </c>
      <c r="D40" s="210"/>
      <c r="E40" s="210"/>
      <c r="F40" s="196"/>
      <c r="G40" s="199"/>
      <c r="H40" s="206"/>
      <c r="I40" s="199"/>
      <c r="J40" s="199"/>
      <c r="K40" s="206"/>
      <c r="L40" s="199"/>
      <c r="M40" s="200"/>
      <c r="N40" s="199"/>
      <c r="O40" s="201"/>
      <c r="P40" s="199"/>
      <c r="Q40" s="199"/>
      <c r="R40" s="202"/>
      <c r="S40" s="199"/>
      <c r="T40" s="203"/>
      <c r="U40" s="204"/>
      <c r="V40" s="205"/>
      <c r="W40" s="206"/>
      <c r="X40" s="207"/>
      <c r="Y40" s="205"/>
      <c r="Z40" s="208"/>
      <c r="AA40" s="209"/>
      <c r="AB40" s="206"/>
      <c r="AC40" s="199"/>
      <c r="AD40" s="199"/>
      <c r="AE40" s="208"/>
      <c r="AF40" s="207"/>
      <c r="AG40" s="208"/>
      <c r="AH40" s="207"/>
      <c r="AI40" s="207"/>
      <c r="AJ40" s="206"/>
      <c r="AK40" s="209"/>
      <c r="AL40" s="206"/>
      <c r="AM40" s="207"/>
      <c r="AN40" s="199"/>
      <c r="AO40" s="207"/>
    </row>
    <row r="41" spans="1:41">
      <c r="A41" s="195" t="s">
        <v>131</v>
      </c>
      <c r="B41" s="195" t="s">
        <v>250</v>
      </c>
      <c r="C41" s="195" t="s">
        <v>242</v>
      </c>
      <c r="D41" s="210">
        <v>672</v>
      </c>
      <c r="E41" s="210">
        <v>583</v>
      </c>
      <c r="F41" s="210" t="s">
        <v>193</v>
      </c>
      <c r="G41" s="199">
        <v>333</v>
      </c>
      <c r="H41" s="199">
        <v>1</v>
      </c>
      <c r="I41" s="199">
        <v>0</v>
      </c>
      <c r="J41" s="199">
        <v>0</v>
      </c>
      <c r="K41" s="206">
        <v>7.2</v>
      </c>
      <c r="L41" s="199">
        <v>13</v>
      </c>
      <c r="M41" s="200">
        <v>0</v>
      </c>
      <c r="N41" s="199">
        <v>1</v>
      </c>
      <c r="O41" s="201">
        <v>8</v>
      </c>
      <c r="P41" s="199">
        <v>1</v>
      </c>
      <c r="Q41" s="199">
        <v>0</v>
      </c>
      <c r="R41" s="202">
        <v>7.9671130952381004</v>
      </c>
      <c r="S41" s="199">
        <v>1.95</v>
      </c>
      <c r="T41" s="203">
        <v>0.27272727272727298</v>
      </c>
      <c r="U41" s="204">
        <v>8.4593253968253998E-2</v>
      </c>
      <c r="V41" s="205">
        <v>0.59565953517007897</v>
      </c>
      <c r="W41" s="206">
        <v>3870</v>
      </c>
      <c r="X41" s="207">
        <v>5.7589285714285703</v>
      </c>
      <c r="Y41" s="205">
        <v>15.8422619047619</v>
      </c>
      <c r="Z41" s="208">
        <v>0.49553571428571402</v>
      </c>
      <c r="AA41" s="209">
        <v>0.59759759759759801</v>
      </c>
      <c r="AB41" s="206">
        <v>11</v>
      </c>
      <c r="AC41" s="199"/>
      <c r="AD41" s="199"/>
      <c r="AE41" s="208">
        <v>0.30531732418524898</v>
      </c>
      <c r="AF41" s="207" t="s">
        <v>291</v>
      </c>
      <c r="AG41" s="208">
        <v>0.4</v>
      </c>
      <c r="AH41" s="208" t="s">
        <v>194</v>
      </c>
      <c r="AI41" s="207">
        <v>138</v>
      </c>
      <c r="AJ41" s="206">
        <v>6497</v>
      </c>
      <c r="AK41" s="209">
        <v>8.4593253968253998E-2</v>
      </c>
      <c r="AL41" s="206">
        <v>5</v>
      </c>
      <c r="AM41" s="207">
        <v>18.75</v>
      </c>
      <c r="AN41" s="199">
        <v>2</v>
      </c>
      <c r="AO41" s="207">
        <v>0</v>
      </c>
    </row>
    <row r="42" spans="1:41">
      <c r="A42" s="195" t="s">
        <v>130</v>
      </c>
      <c r="B42" s="195" t="s">
        <v>250</v>
      </c>
      <c r="C42" s="195" t="s">
        <v>242</v>
      </c>
      <c r="D42" s="196">
        <v>614</v>
      </c>
      <c r="E42" s="196">
        <v>556</v>
      </c>
      <c r="F42" s="196" t="s">
        <v>193</v>
      </c>
      <c r="G42" s="197">
        <v>157</v>
      </c>
      <c r="H42" s="197">
        <v>1</v>
      </c>
      <c r="I42" s="197">
        <v>0</v>
      </c>
      <c r="J42" s="197">
        <v>0</v>
      </c>
      <c r="K42" s="198">
        <v>8.1</v>
      </c>
      <c r="L42" s="199">
        <v>14.5</v>
      </c>
      <c r="M42" s="200">
        <v>0</v>
      </c>
      <c r="N42" s="199">
        <v>1</v>
      </c>
      <c r="O42" s="201">
        <v>6</v>
      </c>
      <c r="P42" s="199">
        <v>2</v>
      </c>
      <c r="Q42" s="199">
        <v>0</v>
      </c>
      <c r="R42" s="202">
        <v>13.210097719869699</v>
      </c>
      <c r="S42" s="199">
        <v>1.42</v>
      </c>
      <c r="T42" s="203">
        <v>0.126623376623377</v>
      </c>
      <c r="U42" s="204">
        <v>0.11254071661237799</v>
      </c>
      <c r="V42" s="205">
        <v>0.320904645476773</v>
      </c>
      <c r="W42" s="206">
        <v>2625</v>
      </c>
      <c r="X42" s="207">
        <v>4.2752442996742701</v>
      </c>
      <c r="Y42" s="205">
        <v>3.4250814332247601</v>
      </c>
      <c r="Z42" s="208">
        <v>0.25570032573289903</v>
      </c>
      <c r="AA42" s="209">
        <v>1.28662420382166</v>
      </c>
      <c r="AB42" s="206">
        <v>12</v>
      </c>
      <c r="AC42" s="199"/>
      <c r="AD42" s="199"/>
      <c r="AE42" s="208">
        <v>0.43165467625899301</v>
      </c>
      <c r="AF42" s="207" t="s">
        <v>291</v>
      </c>
      <c r="AG42" s="208">
        <v>0.45</v>
      </c>
      <c r="AH42" s="208" t="s">
        <v>194</v>
      </c>
      <c r="AI42" s="207">
        <v>135</v>
      </c>
      <c r="AJ42" s="206">
        <v>8180</v>
      </c>
      <c r="AK42" s="209">
        <v>0.11254071661237799</v>
      </c>
      <c r="AL42" s="206">
        <v>4</v>
      </c>
      <c r="AM42" s="207">
        <v>20.5</v>
      </c>
      <c r="AN42" s="199">
        <v>3</v>
      </c>
      <c r="AO42" s="207" t="s">
        <v>295</v>
      </c>
    </row>
    <row r="43" spans="1:41">
      <c r="A43" s="195" t="s">
        <v>213</v>
      </c>
      <c r="B43" s="195" t="s">
        <v>250</v>
      </c>
      <c r="C43" s="195" t="s">
        <v>242</v>
      </c>
      <c r="D43" s="196">
        <v>1401</v>
      </c>
      <c r="E43" s="196">
        <v>1276</v>
      </c>
      <c r="F43" s="196" t="s">
        <v>195</v>
      </c>
      <c r="G43" s="197">
        <v>0</v>
      </c>
      <c r="H43" s="197">
        <v>1</v>
      </c>
      <c r="I43" s="197">
        <v>0</v>
      </c>
      <c r="J43" s="197">
        <v>0</v>
      </c>
      <c r="K43" s="198">
        <v>9</v>
      </c>
      <c r="L43" s="199">
        <v>17</v>
      </c>
      <c r="M43" s="200">
        <v>0</v>
      </c>
      <c r="N43" s="199">
        <v>0</v>
      </c>
      <c r="O43" s="201">
        <v>8</v>
      </c>
      <c r="P43" s="199">
        <v>4</v>
      </c>
      <c r="Q43" s="199">
        <v>0</v>
      </c>
      <c r="R43" s="202">
        <v>10.7066381156317</v>
      </c>
      <c r="S43" s="199">
        <v>1.37</v>
      </c>
      <c r="T43" s="203">
        <v>0.76923076923076905</v>
      </c>
      <c r="U43" s="204">
        <v>9.8025220080894607E-2</v>
      </c>
      <c r="V43" s="205">
        <v>0.21443355871395101</v>
      </c>
      <c r="W43" s="206">
        <v>1554</v>
      </c>
      <c r="X43" s="207">
        <v>1.1092077087794401</v>
      </c>
      <c r="Y43" s="205">
        <v>0</v>
      </c>
      <c r="Z43" s="208">
        <v>0</v>
      </c>
      <c r="AA43" s="209">
        <v>0</v>
      </c>
      <c r="AB43" s="206">
        <v>11</v>
      </c>
      <c r="AC43" s="199"/>
      <c r="AD43" s="199"/>
      <c r="AE43" s="208">
        <v>1.9592476489028201E-2</v>
      </c>
      <c r="AF43" s="207" t="s">
        <v>291</v>
      </c>
      <c r="AG43" s="208">
        <v>0.5</v>
      </c>
      <c r="AH43" s="207" t="s">
        <v>194</v>
      </c>
      <c r="AI43" s="207">
        <v>190</v>
      </c>
      <c r="AJ43" s="206">
        <v>7247</v>
      </c>
      <c r="AK43" s="209">
        <v>9.8025220080894607E-2</v>
      </c>
      <c r="AL43" s="206">
        <v>5</v>
      </c>
      <c r="AM43" s="207">
        <v>50</v>
      </c>
      <c r="AN43" s="199">
        <v>4</v>
      </c>
      <c r="AO43" s="207">
        <v>17</v>
      </c>
    </row>
    <row r="44" spans="1:41">
      <c r="A44" s="195" t="s">
        <v>214</v>
      </c>
      <c r="B44" s="195" t="s">
        <v>241</v>
      </c>
      <c r="C44" s="195" t="s">
        <v>288</v>
      </c>
      <c r="D44" s="210">
        <v>2239</v>
      </c>
      <c r="E44" s="210">
        <v>287</v>
      </c>
      <c r="F44" s="210" t="s">
        <v>292</v>
      </c>
      <c r="G44" s="199">
        <v>267</v>
      </c>
      <c r="H44" s="199">
        <v>3</v>
      </c>
      <c r="I44" s="199">
        <v>2</v>
      </c>
      <c r="J44" s="199">
        <v>0</v>
      </c>
      <c r="K44" s="206">
        <v>0.9</v>
      </c>
      <c r="L44" s="199">
        <v>12.5</v>
      </c>
      <c r="M44" s="200">
        <v>1</v>
      </c>
      <c r="N44" s="199">
        <v>3</v>
      </c>
      <c r="O44" s="201">
        <v>11</v>
      </c>
      <c r="P44" s="199">
        <v>1</v>
      </c>
      <c r="Q44" s="199">
        <v>2</v>
      </c>
      <c r="R44" s="202">
        <v>3.54622599374721</v>
      </c>
      <c r="S44" s="199">
        <v>0</v>
      </c>
      <c r="T44" s="203">
        <v>0.39382239382239398</v>
      </c>
      <c r="U44" s="204">
        <v>0.14099074578116499</v>
      </c>
      <c r="V44" s="205">
        <v>1.54158641218701</v>
      </c>
      <c r="W44" s="206">
        <v>8804</v>
      </c>
      <c r="X44" s="207">
        <v>3.93211255024565</v>
      </c>
      <c r="Y44" s="205">
        <v>2.70165252344797</v>
      </c>
      <c r="Z44" s="208">
        <v>0.119249665029031</v>
      </c>
      <c r="AA44" s="209">
        <v>0.213483146067416</v>
      </c>
      <c r="AB44" s="206">
        <v>4</v>
      </c>
      <c r="AC44" s="199"/>
      <c r="AD44" s="199"/>
      <c r="AE44" s="208">
        <v>0.20905923344947699</v>
      </c>
      <c r="AF44" s="207">
        <v>10.08</v>
      </c>
      <c r="AG44" s="208">
        <v>0.05</v>
      </c>
      <c r="AH44" s="207" t="s">
        <v>275</v>
      </c>
      <c r="AI44" s="207">
        <v>170</v>
      </c>
      <c r="AJ44" s="206">
        <v>5711</v>
      </c>
      <c r="AK44" s="209">
        <v>0.14099074578116499</v>
      </c>
      <c r="AL44" s="206">
        <v>4</v>
      </c>
      <c r="AM44" s="207">
        <v>8</v>
      </c>
      <c r="AN44" s="199"/>
      <c r="AO44" s="207"/>
    </row>
    <row r="45" spans="1:41">
      <c r="A45" s="195" t="s">
        <v>83</v>
      </c>
      <c r="B45" s="195" t="s">
        <v>241</v>
      </c>
      <c r="C45" s="195" t="s">
        <v>288</v>
      </c>
      <c r="D45" s="196">
        <v>1086</v>
      </c>
      <c r="E45" s="196">
        <v>141</v>
      </c>
      <c r="F45" s="196" t="s">
        <v>292</v>
      </c>
      <c r="G45" s="197">
        <v>212</v>
      </c>
      <c r="H45" s="197">
        <v>2</v>
      </c>
      <c r="I45" s="197">
        <v>1</v>
      </c>
      <c r="J45" s="197">
        <v>0</v>
      </c>
      <c r="K45" s="198">
        <v>2.7</v>
      </c>
      <c r="L45" s="199">
        <v>24.5</v>
      </c>
      <c r="M45" s="200">
        <v>3</v>
      </c>
      <c r="N45" s="199">
        <v>1</v>
      </c>
      <c r="O45" s="201">
        <v>5</v>
      </c>
      <c r="P45" s="199">
        <v>2</v>
      </c>
      <c r="Q45" s="199">
        <v>5</v>
      </c>
      <c r="R45" s="202">
        <v>0</v>
      </c>
      <c r="S45" s="199">
        <v>0</v>
      </c>
      <c r="T45" s="203">
        <v>0.51237623762376205</v>
      </c>
      <c r="U45" s="204">
        <v>0.16159999999999999</v>
      </c>
      <c r="V45" s="205">
        <v>1.0613116026387299</v>
      </c>
      <c r="W45" s="206">
        <v>5470</v>
      </c>
      <c r="X45" s="207">
        <v>5.0368324125230197</v>
      </c>
      <c r="Y45" s="205">
        <v>4.7099447513812196</v>
      </c>
      <c r="Z45" s="208">
        <v>0.19521178637200701</v>
      </c>
      <c r="AA45" s="209">
        <v>0.15094339622641501</v>
      </c>
      <c r="AB45" s="206">
        <v>2</v>
      </c>
      <c r="AC45" s="199"/>
      <c r="AD45" s="199"/>
      <c r="AE45" s="208">
        <v>9.9290780141844004E-2</v>
      </c>
      <c r="AF45" s="207">
        <v>10.5</v>
      </c>
      <c r="AG45" s="208">
        <v>0.15</v>
      </c>
      <c r="AH45" s="207" t="s">
        <v>275</v>
      </c>
      <c r="AI45" s="207">
        <v>140</v>
      </c>
      <c r="AJ45" s="206">
        <v>5154</v>
      </c>
      <c r="AK45" s="209">
        <v>0.16159999999999999</v>
      </c>
      <c r="AL45" s="206">
        <v>3</v>
      </c>
      <c r="AM45" s="207">
        <v>6</v>
      </c>
      <c r="AN45" s="199"/>
      <c r="AO45" s="207"/>
    </row>
    <row r="46" spans="1:41">
      <c r="A46" s="195" t="s">
        <v>85</v>
      </c>
      <c r="B46" s="195" t="s">
        <v>241</v>
      </c>
      <c r="C46" s="195" t="s">
        <v>288</v>
      </c>
      <c r="D46" s="210">
        <v>1609</v>
      </c>
      <c r="E46" s="210">
        <v>120</v>
      </c>
      <c r="F46" s="210" t="s">
        <v>292</v>
      </c>
      <c r="G46" s="199">
        <v>445</v>
      </c>
      <c r="H46" s="199">
        <v>3</v>
      </c>
      <c r="I46" s="199">
        <v>2</v>
      </c>
      <c r="J46" s="199">
        <v>0</v>
      </c>
      <c r="K46" s="206">
        <v>3.6</v>
      </c>
      <c r="L46" s="199">
        <v>6</v>
      </c>
      <c r="M46" s="200">
        <v>1.5</v>
      </c>
      <c r="N46" s="199">
        <v>2</v>
      </c>
      <c r="O46" s="201">
        <v>13</v>
      </c>
      <c r="P46" s="199">
        <v>4</v>
      </c>
      <c r="Q46" s="199">
        <v>12</v>
      </c>
      <c r="R46" s="202">
        <v>7.8070229956494703</v>
      </c>
      <c r="S46" s="199">
        <v>1.39</v>
      </c>
      <c r="T46" s="203">
        <v>0.40836408364083598</v>
      </c>
      <c r="U46" s="204">
        <v>0.32519999999999999</v>
      </c>
      <c r="V46" s="205">
        <v>2.2075151857607</v>
      </c>
      <c r="W46" s="206">
        <v>15627</v>
      </c>
      <c r="X46" s="207">
        <v>9.7122436295835897</v>
      </c>
      <c r="Y46" s="205">
        <v>5.58234928527036</v>
      </c>
      <c r="Z46" s="208">
        <v>0.27656929770043498</v>
      </c>
      <c r="AA46" s="209">
        <v>0.17752808988763999</v>
      </c>
      <c r="AB46" s="206">
        <v>8</v>
      </c>
      <c r="AC46" s="199"/>
      <c r="AD46" s="199"/>
      <c r="AE46" s="208">
        <v>0.76666666666666705</v>
      </c>
      <c r="AF46" s="207">
        <v>12.6</v>
      </c>
      <c r="AG46" s="208">
        <v>0.2</v>
      </c>
      <c r="AH46" s="207" t="s">
        <v>123</v>
      </c>
      <c r="AI46" s="207">
        <v>136</v>
      </c>
      <c r="AJ46" s="206">
        <v>7079</v>
      </c>
      <c r="AK46" s="209">
        <v>0.32519999999999999</v>
      </c>
      <c r="AL46" s="206">
        <v>4</v>
      </c>
      <c r="AM46" s="207">
        <v>7</v>
      </c>
      <c r="AN46" s="199"/>
      <c r="AO46" s="207"/>
    </row>
    <row r="47" spans="1:41">
      <c r="A47" s="195" t="s">
        <v>110</v>
      </c>
      <c r="B47" s="195" t="s">
        <v>241</v>
      </c>
      <c r="C47" s="195" t="s">
        <v>290</v>
      </c>
      <c r="D47" s="210">
        <v>894</v>
      </c>
      <c r="E47" s="210">
        <v>52</v>
      </c>
      <c r="F47" s="210" t="s">
        <v>209</v>
      </c>
      <c r="G47" s="199">
        <v>103</v>
      </c>
      <c r="H47" s="199">
        <v>2</v>
      </c>
      <c r="I47" s="199">
        <v>1</v>
      </c>
      <c r="J47" s="199">
        <v>0</v>
      </c>
      <c r="K47" s="206">
        <v>5.4</v>
      </c>
      <c r="L47" s="199">
        <v>9</v>
      </c>
      <c r="M47" s="200">
        <v>4</v>
      </c>
      <c r="N47" s="199">
        <v>10</v>
      </c>
      <c r="O47" s="201">
        <v>44</v>
      </c>
      <c r="P47" s="199">
        <v>5</v>
      </c>
      <c r="Q47" s="199">
        <v>15</v>
      </c>
      <c r="R47" s="202">
        <v>4.3624161073825496</v>
      </c>
      <c r="S47" s="199">
        <v>1.52</v>
      </c>
      <c r="T47" s="203">
        <v>0</v>
      </c>
      <c r="U47" s="204">
        <v>0.28399999999999997</v>
      </c>
      <c r="V47" s="205">
        <v>0.37313179347826098</v>
      </c>
      <c r="W47" s="206">
        <v>2197</v>
      </c>
      <c r="X47" s="207">
        <v>2.45749440715884</v>
      </c>
      <c r="Y47" s="205">
        <v>4.78859060402685</v>
      </c>
      <c r="Z47" s="208">
        <v>0.115212527964206</v>
      </c>
      <c r="AA47" s="209">
        <v>0.14563106796116501</v>
      </c>
      <c r="AB47" s="206">
        <v>17</v>
      </c>
      <c r="AC47" s="199">
        <v>33</v>
      </c>
      <c r="AD47" s="199">
        <v>610</v>
      </c>
      <c r="AE47" s="208">
        <v>5.1923076923076898</v>
      </c>
      <c r="AF47" s="207">
        <v>16.8</v>
      </c>
      <c r="AG47" s="208">
        <v>0.3</v>
      </c>
      <c r="AH47" s="207" t="s">
        <v>190</v>
      </c>
      <c r="AI47" s="207">
        <v>75</v>
      </c>
      <c r="AJ47" s="206">
        <v>5888</v>
      </c>
      <c r="AK47" s="209">
        <v>0.28399999999999997</v>
      </c>
      <c r="AL47" s="206">
        <v>2</v>
      </c>
      <c r="AM47" s="207">
        <v>8.5</v>
      </c>
      <c r="AN47" s="199">
        <v>7</v>
      </c>
      <c r="AO47" s="207"/>
    </row>
    <row r="48" spans="1:41">
      <c r="A48" s="195" t="s">
        <v>132</v>
      </c>
      <c r="B48" s="195" t="s">
        <v>244</v>
      </c>
      <c r="C48" s="195" t="s">
        <v>290</v>
      </c>
      <c r="D48" s="210">
        <v>34606</v>
      </c>
      <c r="E48" s="210">
        <v>841</v>
      </c>
      <c r="F48" s="196" t="s">
        <v>195</v>
      </c>
      <c r="G48" s="199">
        <v>3358</v>
      </c>
      <c r="H48" s="199">
        <v>18</v>
      </c>
      <c r="I48" s="199">
        <v>17</v>
      </c>
      <c r="J48" s="199">
        <v>0</v>
      </c>
      <c r="K48" s="206">
        <v>14</v>
      </c>
      <c r="L48" s="199">
        <v>21</v>
      </c>
      <c r="M48" s="200">
        <v>50</v>
      </c>
      <c r="N48" s="199">
        <v>6</v>
      </c>
      <c r="O48" s="201">
        <v>60</v>
      </c>
      <c r="P48" s="199">
        <v>3</v>
      </c>
      <c r="Q48" s="199">
        <v>7</v>
      </c>
      <c r="R48" s="202">
        <v>2.92</v>
      </c>
      <c r="S48" s="199">
        <v>1.05</v>
      </c>
      <c r="T48" s="203">
        <v>0.64</v>
      </c>
      <c r="U48" s="204">
        <v>7.0000000000000007E-2</v>
      </c>
      <c r="V48" s="205">
        <v>1.05</v>
      </c>
      <c r="W48" s="206">
        <v>101961</v>
      </c>
      <c r="X48" s="207">
        <v>2.95</v>
      </c>
      <c r="Y48" s="205">
        <v>2.54</v>
      </c>
      <c r="Z48" s="208">
        <v>0.73</v>
      </c>
      <c r="AA48" s="209" t="s">
        <v>123</v>
      </c>
      <c r="AB48" s="206">
        <v>98</v>
      </c>
      <c r="AC48" s="199"/>
      <c r="AD48" s="199"/>
      <c r="AE48" s="208" t="s">
        <v>123</v>
      </c>
      <c r="AF48" s="207"/>
      <c r="AG48" s="208"/>
      <c r="AH48" s="207"/>
      <c r="AI48" s="207"/>
      <c r="AJ48" s="206"/>
      <c r="AK48" s="209"/>
      <c r="AL48" s="206"/>
      <c r="AM48" s="207"/>
      <c r="AN48" s="199"/>
      <c r="AO48" s="207"/>
    </row>
    <row r="49" spans="1:82">
      <c r="A49" s="195" t="s">
        <v>111</v>
      </c>
      <c r="B49" s="195" t="s">
        <v>241</v>
      </c>
      <c r="C49" s="195" t="s">
        <v>290</v>
      </c>
      <c r="D49" s="210">
        <v>4773</v>
      </c>
      <c r="E49" s="210">
        <v>567</v>
      </c>
      <c r="F49" s="210" t="s">
        <v>188</v>
      </c>
      <c r="G49" s="199">
        <v>556</v>
      </c>
      <c r="H49" s="199">
        <v>3</v>
      </c>
      <c r="I49" s="199">
        <v>2</v>
      </c>
      <c r="J49" s="199">
        <v>0</v>
      </c>
      <c r="K49" s="206">
        <v>9</v>
      </c>
      <c r="L49" s="199">
        <v>31.75</v>
      </c>
      <c r="M49" s="200">
        <v>3.5</v>
      </c>
      <c r="N49" s="199">
        <v>2</v>
      </c>
      <c r="O49" s="201">
        <v>63</v>
      </c>
      <c r="P49" s="199">
        <v>3</v>
      </c>
      <c r="Q49" s="199">
        <v>2</v>
      </c>
      <c r="R49" s="202">
        <v>0</v>
      </c>
      <c r="S49" s="199">
        <v>1.35</v>
      </c>
      <c r="T49" s="203">
        <v>0.49699699699699701</v>
      </c>
      <c r="U49" s="204">
        <v>0.17507886435331199</v>
      </c>
      <c r="V49" s="205">
        <v>1.5251509054326</v>
      </c>
      <c r="W49" s="206">
        <v>18192</v>
      </c>
      <c r="X49" s="207">
        <v>3.8114393463230698</v>
      </c>
      <c r="Y49" s="205">
        <v>3.3065158181437302</v>
      </c>
      <c r="Z49" s="208">
        <v>0.116488581604861</v>
      </c>
      <c r="AA49" s="209">
        <v>0.116906474820144</v>
      </c>
      <c r="AB49" s="206">
        <v>6</v>
      </c>
      <c r="AC49" s="199">
        <v>6</v>
      </c>
      <c r="AD49" s="199">
        <v>1227</v>
      </c>
      <c r="AE49" s="208">
        <v>0.17636684303351</v>
      </c>
      <c r="AF49" s="207">
        <v>42</v>
      </c>
      <c r="AG49" s="208">
        <v>0.5</v>
      </c>
      <c r="AH49" s="207" t="s">
        <v>194</v>
      </c>
      <c r="AI49" s="207">
        <v>235.06</v>
      </c>
      <c r="AJ49" s="206">
        <v>11928</v>
      </c>
      <c r="AK49" s="209">
        <v>0.17507886435331199</v>
      </c>
      <c r="AL49" s="206">
        <v>4</v>
      </c>
      <c r="AM49" s="207">
        <v>9</v>
      </c>
      <c r="AN49" s="199">
        <v>9</v>
      </c>
      <c r="AO49" s="207"/>
    </row>
    <row r="50" spans="1:82">
      <c r="A50" s="195" t="s">
        <v>89</v>
      </c>
      <c r="B50" s="195" t="s">
        <v>241</v>
      </c>
      <c r="C50" s="195" t="s">
        <v>288</v>
      </c>
      <c r="D50" s="210">
        <v>34</v>
      </c>
      <c r="E50" s="210">
        <v>31</v>
      </c>
      <c r="F50" s="210" t="s">
        <v>294</v>
      </c>
      <c r="G50" s="199">
        <v>124</v>
      </c>
      <c r="H50" s="199">
        <v>2</v>
      </c>
      <c r="I50" s="199">
        <v>1</v>
      </c>
      <c r="J50" s="199">
        <v>0</v>
      </c>
      <c r="K50" s="206">
        <v>1.62</v>
      </c>
      <c r="L50" s="199">
        <v>17.5</v>
      </c>
      <c r="M50" s="200">
        <v>0</v>
      </c>
      <c r="N50" s="199">
        <v>1</v>
      </c>
      <c r="O50" s="201">
        <v>18</v>
      </c>
      <c r="P50" s="199">
        <v>3</v>
      </c>
      <c r="Q50" s="199">
        <v>10</v>
      </c>
      <c r="R50" s="202">
        <v>214.70588235294099</v>
      </c>
      <c r="S50" s="199">
        <v>1</v>
      </c>
      <c r="T50" s="203">
        <v>0.274271844660194</v>
      </c>
      <c r="U50" s="204">
        <v>0.1648</v>
      </c>
      <c r="V50" s="205">
        <v>0.98595292331055395</v>
      </c>
      <c r="W50" s="206">
        <v>5194</v>
      </c>
      <c r="X50" s="207" t="s">
        <v>123</v>
      </c>
      <c r="Y50" s="205" t="s">
        <v>123</v>
      </c>
      <c r="Z50" s="208" t="s">
        <v>123</v>
      </c>
      <c r="AA50" s="209">
        <v>0.241935483870968</v>
      </c>
      <c r="AB50" s="206">
        <v>4</v>
      </c>
      <c r="AC50" s="199"/>
      <c r="AD50" s="199"/>
      <c r="AE50" s="208">
        <v>0.90322580645161299</v>
      </c>
      <c r="AF50" s="207" t="s">
        <v>296</v>
      </c>
      <c r="AG50" s="208">
        <v>0.09</v>
      </c>
      <c r="AH50" s="207" t="s">
        <v>275</v>
      </c>
      <c r="AI50" s="207">
        <v>40</v>
      </c>
      <c r="AJ50" s="206">
        <v>5268</v>
      </c>
      <c r="AK50" s="209">
        <v>0.1648</v>
      </c>
      <c r="AL50" s="206">
        <v>2</v>
      </c>
      <c r="AM50" s="207">
        <v>5</v>
      </c>
      <c r="AN50" s="199"/>
      <c r="AO50" s="212"/>
    </row>
    <row r="51" spans="1:82">
      <c r="A51" s="195" t="s">
        <v>113</v>
      </c>
      <c r="B51" s="195" t="s">
        <v>241</v>
      </c>
      <c r="C51" s="195" t="s">
        <v>290</v>
      </c>
      <c r="D51" s="196">
        <v>2000</v>
      </c>
      <c r="E51" s="196">
        <v>162</v>
      </c>
      <c r="F51" s="196" t="s">
        <v>188</v>
      </c>
      <c r="G51" s="197">
        <v>280</v>
      </c>
      <c r="H51" s="197">
        <v>2</v>
      </c>
      <c r="I51" s="197">
        <v>1</v>
      </c>
      <c r="J51" s="197">
        <v>0</v>
      </c>
      <c r="K51" s="198">
        <v>4.1399999999999997</v>
      </c>
      <c r="L51" s="199">
        <v>21</v>
      </c>
      <c r="M51" s="200">
        <v>1</v>
      </c>
      <c r="N51" s="199">
        <v>1</v>
      </c>
      <c r="O51" s="201">
        <v>86</v>
      </c>
      <c r="P51" s="199">
        <v>1</v>
      </c>
      <c r="Q51" s="199">
        <v>2</v>
      </c>
      <c r="R51" s="202">
        <v>3.5724999999999998</v>
      </c>
      <c r="S51" s="199">
        <v>1</v>
      </c>
      <c r="T51" s="203">
        <v>0.94117647058823495</v>
      </c>
      <c r="U51" s="204">
        <v>0.151245551601424</v>
      </c>
      <c r="V51" s="205">
        <v>1.5496676845697901</v>
      </c>
      <c r="W51" s="206">
        <v>8627</v>
      </c>
      <c r="X51" s="207">
        <v>4.3135000000000003</v>
      </c>
      <c r="Y51" s="205">
        <v>2.8</v>
      </c>
      <c r="Z51" s="208">
        <v>0.14000000000000001</v>
      </c>
      <c r="AA51" s="209">
        <v>0.05</v>
      </c>
      <c r="AB51" s="206">
        <v>126</v>
      </c>
      <c r="AC51" s="199">
        <v>0</v>
      </c>
      <c r="AD51" s="199">
        <v>2</v>
      </c>
      <c r="AE51" s="208" t="s">
        <v>123</v>
      </c>
      <c r="AF51" s="207">
        <v>14.7</v>
      </c>
      <c r="AG51" s="208">
        <v>0.23</v>
      </c>
      <c r="AH51" s="207" t="s">
        <v>190</v>
      </c>
      <c r="AI51" s="207">
        <v>86.5</v>
      </c>
      <c r="AJ51" s="206">
        <v>5567</v>
      </c>
      <c r="AK51" s="209">
        <v>0.151245551601424</v>
      </c>
      <c r="AL51" s="206">
        <v>3</v>
      </c>
      <c r="AM51" s="207">
        <v>6</v>
      </c>
      <c r="AN51" s="199">
        <v>4</v>
      </c>
      <c r="AO51" s="207"/>
    </row>
    <row r="52" spans="1:82">
      <c r="A52" s="195" t="s">
        <v>215</v>
      </c>
      <c r="B52" s="195" t="s">
        <v>241</v>
      </c>
      <c r="C52" s="195" t="s">
        <v>242</v>
      </c>
      <c r="D52" s="210">
        <v>6227</v>
      </c>
      <c r="E52" s="210">
        <v>792</v>
      </c>
      <c r="F52" s="210" t="s">
        <v>193</v>
      </c>
      <c r="G52" s="199">
        <v>2565</v>
      </c>
      <c r="H52" s="199">
        <v>7</v>
      </c>
      <c r="I52" s="199">
        <v>2</v>
      </c>
      <c r="J52" s="199">
        <v>4</v>
      </c>
      <c r="K52" s="206">
        <v>10.44</v>
      </c>
      <c r="L52" s="199">
        <v>18</v>
      </c>
      <c r="M52" s="200">
        <v>4.5</v>
      </c>
      <c r="N52" s="199">
        <v>3</v>
      </c>
      <c r="O52" s="201">
        <v>101</v>
      </c>
      <c r="P52" s="199">
        <v>20</v>
      </c>
      <c r="Q52" s="199">
        <v>10</v>
      </c>
      <c r="R52" s="202">
        <v>5.0607033884695696</v>
      </c>
      <c r="S52" s="199">
        <v>1</v>
      </c>
      <c r="T52" s="203">
        <v>0.20691785052501499</v>
      </c>
      <c r="U52" s="204">
        <v>0.1640424069893</v>
      </c>
      <c r="V52" s="205">
        <v>2.4143169592717402</v>
      </c>
      <c r="W52" s="206">
        <v>40843</v>
      </c>
      <c r="X52" s="207">
        <v>6.5590171832342996</v>
      </c>
      <c r="Y52" s="205">
        <v>2.5341255821422801</v>
      </c>
      <c r="Z52" s="208">
        <v>0.41191585032921202</v>
      </c>
      <c r="AA52" s="209">
        <v>6.6666666666666693E-2</v>
      </c>
      <c r="AB52" s="206">
        <v>61</v>
      </c>
      <c r="AC52" s="199">
        <v>183</v>
      </c>
      <c r="AD52" s="199">
        <v>3689</v>
      </c>
      <c r="AE52" s="208">
        <v>1.54040404040404</v>
      </c>
      <c r="AF52" s="207">
        <v>62.16</v>
      </c>
      <c r="AG52" s="208">
        <v>0.57999999999999996</v>
      </c>
      <c r="AH52" s="207" t="s">
        <v>190</v>
      </c>
      <c r="AI52" s="207">
        <v>263</v>
      </c>
      <c r="AJ52" s="206">
        <v>16917</v>
      </c>
      <c r="AK52" s="209">
        <v>0.1640424069893</v>
      </c>
      <c r="AL52" s="206">
        <v>4</v>
      </c>
      <c r="AM52" s="207">
        <v>14</v>
      </c>
      <c r="AN52" s="199">
        <v>8</v>
      </c>
      <c r="AO52" s="207"/>
    </row>
    <row r="53" spans="1:82">
      <c r="A53" s="195" t="s">
        <v>92</v>
      </c>
      <c r="B53" s="195" t="s">
        <v>241</v>
      </c>
      <c r="C53" s="195" t="s">
        <v>242</v>
      </c>
      <c r="D53" s="210">
        <v>1811</v>
      </c>
      <c r="E53" s="210">
        <v>193</v>
      </c>
      <c r="F53" s="210" t="s">
        <v>188</v>
      </c>
      <c r="G53" s="199">
        <v>291</v>
      </c>
      <c r="H53" s="199">
        <v>2</v>
      </c>
      <c r="I53" s="199">
        <v>0</v>
      </c>
      <c r="J53" s="199">
        <v>1</v>
      </c>
      <c r="K53" s="206">
        <v>7.2</v>
      </c>
      <c r="L53" s="199">
        <v>34.5</v>
      </c>
      <c r="M53" s="200">
        <v>0</v>
      </c>
      <c r="N53" s="199">
        <v>0</v>
      </c>
      <c r="O53" s="199">
        <v>125</v>
      </c>
      <c r="P53" s="199">
        <v>1</v>
      </c>
      <c r="Q53" s="199">
        <v>3</v>
      </c>
      <c r="R53" s="205">
        <v>0</v>
      </c>
      <c r="S53" s="199">
        <v>0.87</v>
      </c>
      <c r="T53" s="204">
        <v>0.34574468085106402</v>
      </c>
      <c r="U53" s="204">
        <v>0.13664745437079701</v>
      </c>
      <c r="V53" s="205">
        <v>1.3218727998122499</v>
      </c>
      <c r="W53" s="199">
        <v>11265</v>
      </c>
      <c r="X53" s="207">
        <v>6.22032026504694</v>
      </c>
      <c r="Y53" s="205">
        <v>3.1965764770844798</v>
      </c>
      <c r="Z53" s="208">
        <v>0.16068470458310299</v>
      </c>
      <c r="AA53" s="208">
        <v>9.6219931271477696E-2</v>
      </c>
      <c r="AB53" s="206">
        <v>1</v>
      </c>
      <c r="AC53" s="199">
        <v>2</v>
      </c>
      <c r="AD53" s="199">
        <v>2646</v>
      </c>
      <c r="AE53" s="208">
        <v>8.8082901554404097E-2</v>
      </c>
      <c r="AF53" s="207">
        <v>17.22</v>
      </c>
      <c r="AG53" s="208">
        <v>0.4</v>
      </c>
      <c r="AH53" s="199" t="s">
        <v>190</v>
      </c>
      <c r="AI53" s="207">
        <v>92.5</v>
      </c>
      <c r="AJ53" s="206">
        <v>8522</v>
      </c>
      <c r="AK53" s="208">
        <v>0.13664745437079701</v>
      </c>
      <c r="AL53" s="206">
        <v>2</v>
      </c>
      <c r="AM53" s="207">
        <v>6</v>
      </c>
      <c r="AN53" s="199">
        <v>15</v>
      </c>
      <c r="AO53" s="207"/>
    </row>
    <row r="54" spans="1:82">
      <c r="A54" s="195" t="s">
        <v>93</v>
      </c>
      <c r="B54" s="195" t="s">
        <v>241</v>
      </c>
      <c r="C54" s="195" t="s">
        <v>290</v>
      </c>
      <c r="D54" s="210">
        <v>2730</v>
      </c>
      <c r="E54" s="210">
        <v>244</v>
      </c>
      <c r="F54" s="210" t="s">
        <v>188</v>
      </c>
      <c r="G54" s="199">
        <v>402</v>
      </c>
      <c r="H54" s="199">
        <v>2</v>
      </c>
      <c r="I54" s="199">
        <v>1</v>
      </c>
      <c r="J54" s="199">
        <v>0</v>
      </c>
      <c r="K54" s="206">
        <v>5.4</v>
      </c>
      <c r="L54" s="199">
        <v>10</v>
      </c>
      <c r="M54" s="200">
        <v>7</v>
      </c>
      <c r="N54" s="199">
        <v>1</v>
      </c>
      <c r="O54" s="201">
        <v>53</v>
      </c>
      <c r="P54" s="199">
        <v>5</v>
      </c>
      <c r="Q54" s="199">
        <v>14</v>
      </c>
      <c r="R54" s="202">
        <v>0</v>
      </c>
      <c r="S54" s="199">
        <v>1.7</v>
      </c>
      <c r="T54" s="213">
        <v>0</v>
      </c>
      <c r="U54" s="204">
        <v>0.26708860759493702</v>
      </c>
      <c r="V54" s="205">
        <v>1.8425469804780199</v>
      </c>
      <c r="W54" s="206">
        <v>20198</v>
      </c>
      <c r="X54" s="207">
        <v>7.3985347985347998</v>
      </c>
      <c r="Y54" s="205">
        <v>2.6417582417582399</v>
      </c>
      <c r="Z54" s="208">
        <v>0.14725274725274701</v>
      </c>
      <c r="AA54" s="209">
        <v>0.104477611940299</v>
      </c>
      <c r="AB54" s="206">
        <v>4</v>
      </c>
      <c r="AC54" s="199">
        <v>2</v>
      </c>
      <c r="AD54" s="199">
        <v>511</v>
      </c>
      <c r="AE54" s="208">
        <v>0.32786885245901598</v>
      </c>
      <c r="AF54" s="207">
        <v>25.2</v>
      </c>
      <c r="AG54" s="208">
        <v>0.3</v>
      </c>
      <c r="AH54" s="207" t="s">
        <v>190</v>
      </c>
      <c r="AI54" s="207">
        <v>85</v>
      </c>
      <c r="AJ54" s="206">
        <v>10962</v>
      </c>
      <c r="AK54" s="209">
        <v>0.26708860759493702</v>
      </c>
      <c r="AL54" s="206">
        <v>3</v>
      </c>
      <c r="AM54" s="207">
        <v>9.3000000000000007</v>
      </c>
      <c r="AN54" s="199">
        <v>8</v>
      </c>
      <c r="AO54" s="207"/>
    </row>
    <row r="55" spans="1:82">
      <c r="A55" s="195" t="s">
        <v>94</v>
      </c>
      <c r="B55" s="195" t="s">
        <v>249</v>
      </c>
      <c r="C55" s="195" t="s">
        <v>288</v>
      </c>
      <c r="D55" s="210">
        <v>12940</v>
      </c>
      <c r="E55" s="210">
        <v>977</v>
      </c>
      <c r="F55" s="210" t="s">
        <v>289</v>
      </c>
      <c r="G55" s="199">
        <v>1229</v>
      </c>
      <c r="H55" s="199">
        <v>3</v>
      </c>
      <c r="I55" s="199">
        <v>2</v>
      </c>
      <c r="J55" s="199">
        <v>0</v>
      </c>
      <c r="K55" s="206">
        <v>14.4</v>
      </c>
      <c r="L55" s="199">
        <v>38.5</v>
      </c>
      <c r="M55" s="200">
        <v>1</v>
      </c>
      <c r="N55" s="199">
        <v>1</v>
      </c>
      <c r="O55" s="201">
        <v>18</v>
      </c>
      <c r="P55" s="199">
        <v>6</v>
      </c>
      <c r="Q55" s="199">
        <v>8</v>
      </c>
      <c r="R55" s="202">
        <v>2.3070710973724902</v>
      </c>
      <c r="S55" s="199">
        <v>0</v>
      </c>
      <c r="T55" s="203">
        <v>0.60840932117527902</v>
      </c>
      <c r="U55" s="204">
        <v>0.110743338008415</v>
      </c>
      <c r="V55" s="205">
        <v>2.95937644494352</v>
      </c>
      <c r="W55" s="206">
        <v>44802</v>
      </c>
      <c r="X55" s="207">
        <v>3.4622874806800601</v>
      </c>
      <c r="Y55" s="205">
        <v>1.79420401854714</v>
      </c>
      <c r="Z55" s="208">
        <v>9.4976816074188605E-2</v>
      </c>
      <c r="AA55" s="209">
        <v>0.15134255492270099</v>
      </c>
      <c r="AB55" s="206">
        <v>81</v>
      </c>
      <c r="AC55" s="199"/>
      <c r="AD55" s="199"/>
      <c r="AE55" s="208">
        <v>1.12282497441146</v>
      </c>
      <c r="AF55" s="207">
        <v>46.2</v>
      </c>
      <c r="AG55" s="208">
        <v>0.8</v>
      </c>
      <c r="AH55" s="207" t="s">
        <v>275</v>
      </c>
      <c r="AI55" s="207">
        <v>255</v>
      </c>
      <c r="AJ55" s="206">
        <v>15139</v>
      </c>
      <c r="AK55" s="209">
        <v>0.110743338008415</v>
      </c>
      <c r="AL55" s="206">
        <v>5</v>
      </c>
      <c r="AM55" s="207">
        <v>15</v>
      </c>
      <c r="AN55" s="199"/>
      <c r="AO55" s="207"/>
    </row>
    <row r="56" spans="1:82">
      <c r="A56" s="195" t="s">
        <v>95</v>
      </c>
      <c r="B56" s="195" t="s">
        <v>241</v>
      </c>
      <c r="C56" s="195" t="s">
        <v>288</v>
      </c>
      <c r="D56" s="210">
        <v>1366</v>
      </c>
      <c r="E56" s="210">
        <v>99</v>
      </c>
      <c r="F56" s="210" t="s">
        <v>292</v>
      </c>
      <c r="G56" s="199">
        <v>324</v>
      </c>
      <c r="H56" s="199">
        <v>4</v>
      </c>
      <c r="I56" s="199">
        <v>3</v>
      </c>
      <c r="J56" s="199">
        <v>0</v>
      </c>
      <c r="K56" s="206">
        <v>3.6</v>
      </c>
      <c r="L56" s="199">
        <v>9</v>
      </c>
      <c r="M56" s="200">
        <v>1</v>
      </c>
      <c r="N56" s="199">
        <v>1</v>
      </c>
      <c r="O56" s="201">
        <v>8</v>
      </c>
      <c r="P56" s="199">
        <v>1</v>
      </c>
      <c r="Q56" s="199">
        <v>4</v>
      </c>
      <c r="R56" s="202">
        <v>4.6339677891654496</v>
      </c>
      <c r="S56" s="199">
        <v>1</v>
      </c>
      <c r="T56" s="203">
        <v>0.45051194539249101</v>
      </c>
      <c r="U56" s="204">
        <v>0.1172</v>
      </c>
      <c r="V56" s="205">
        <v>2.0064891474602802</v>
      </c>
      <c r="W56" s="206">
        <v>8967</v>
      </c>
      <c r="X56" s="207">
        <v>6.5644216691068804</v>
      </c>
      <c r="Y56" s="205">
        <v>8.4187408491947302</v>
      </c>
      <c r="Z56" s="208">
        <v>0.237188872620791</v>
      </c>
      <c r="AA56" s="209">
        <v>8.3333333333333301E-2</v>
      </c>
      <c r="AB56" s="206">
        <v>3</v>
      </c>
      <c r="AC56" s="199"/>
      <c r="AD56" s="199"/>
      <c r="AE56" s="208">
        <v>0.60606060606060597</v>
      </c>
      <c r="AF56" s="207">
        <v>16.8</v>
      </c>
      <c r="AG56" s="208">
        <v>0.2</v>
      </c>
      <c r="AH56" s="207" t="s">
        <v>275</v>
      </c>
      <c r="AI56" s="207">
        <v>108</v>
      </c>
      <c r="AJ56" s="206">
        <v>4469</v>
      </c>
      <c r="AK56" s="209">
        <v>0.1172</v>
      </c>
      <c r="AL56" s="206">
        <v>3</v>
      </c>
      <c r="AM56" s="207">
        <v>6</v>
      </c>
      <c r="AN56" s="199"/>
      <c r="AO56" s="207"/>
    </row>
    <row r="57" spans="1:82">
      <c r="A57" s="195" t="s">
        <v>216</v>
      </c>
      <c r="B57" s="195" t="s">
        <v>241</v>
      </c>
      <c r="C57" s="195" t="s">
        <v>246</v>
      </c>
      <c r="D57" s="210">
        <v>2851</v>
      </c>
      <c r="E57" s="210">
        <v>270</v>
      </c>
      <c r="F57" s="210" t="s">
        <v>188</v>
      </c>
      <c r="G57" s="199">
        <v>322</v>
      </c>
      <c r="H57" s="199">
        <v>2</v>
      </c>
      <c r="I57" s="199">
        <v>1</v>
      </c>
      <c r="J57" s="199">
        <v>0</v>
      </c>
      <c r="K57" s="206">
        <v>5.4</v>
      </c>
      <c r="L57" s="199">
        <v>22</v>
      </c>
      <c r="M57" s="200">
        <v>1</v>
      </c>
      <c r="N57" s="199">
        <v>2</v>
      </c>
      <c r="O57" s="201">
        <v>29</v>
      </c>
      <c r="P57" s="199">
        <v>5</v>
      </c>
      <c r="Q57" s="199">
        <v>2</v>
      </c>
      <c r="R57" s="202">
        <v>4.6757488600491097</v>
      </c>
      <c r="S57" s="199">
        <v>0</v>
      </c>
      <c r="T57" s="203">
        <v>0</v>
      </c>
      <c r="U57" s="204">
        <v>0</v>
      </c>
      <c r="V57" s="205">
        <v>0</v>
      </c>
      <c r="W57" s="206">
        <v>0</v>
      </c>
      <c r="X57" s="207">
        <v>0</v>
      </c>
      <c r="Y57" s="205">
        <v>3.76709926341635</v>
      </c>
      <c r="Z57" s="208">
        <v>0.112942827078218</v>
      </c>
      <c r="AA57" s="209">
        <v>0.167701863354037</v>
      </c>
      <c r="AB57" s="206">
        <v>6</v>
      </c>
      <c r="AC57" s="199">
        <v>3</v>
      </c>
      <c r="AD57" s="199">
        <v>262</v>
      </c>
      <c r="AE57" s="208" t="s">
        <v>123</v>
      </c>
      <c r="AF57" s="207">
        <v>14.7</v>
      </c>
      <c r="AG57" s="208">
        <v>0.3</v>
      </c>
      <c r="AH57" s="207" t="s">
        <v>192</v>
      </c>
      <c r="AI57" s="207">
        <v>240</v>
      </c>
      <c r="AJ57" s="206">
        <v>8479</v>
      </c>
      <c r="AK57" s="209">
        <v>0</v>
      </c>
      <c r="AL57" s="206">
        <v>3</v>
      </c>
      <c r="AM57" s="207">
        <v>12</v>
      </c>
      <c r="AN57" s="199">
        <v>8</v>
      </c>
      <c r="AO57" s="207"/>
    </row>
    <row r="58" spans="1:82">
      <c r="A58" s="195" t="s">
        <v>114</v>
      </c>
      <c r="B58" s="195" t="s">
        <v>241</v>
      </c>
      <c r="C58" s="195" t="s">
        <v>290</v>
      </c>
      <c r="D58" s="196">
        <v>4212</v>
      </c>
      <c r="E58" s="196">
        <v>766</v>
      </c>
      <c r="F58" s="196" t="s">
        <v>188</v>
      </c>
      <c r="G58" s="197">
        <v>656</v>
      </c>
      <c r="H58" s="197">
        <v>2</v>
      </c>
      <c r="I58" s="197">
        <v>1</v>
      </c>
      <c r="J58" s="197">
        <v>0</v>
      </c>
      <c r="K58" s="198">
        <v>9</v>
      </c>
      <c r="L58" s="199">
        <v>35</v>
      </c>
      <c r="M58" s="200">
        <v>4</v>
      </c>
      <c r="N58" s="199">
        <v>1</v>
      </c>
      <c r="O58" s="201">
        <v>141</v>
      </c>
      <c r="P58" s="199">
        <v>3</v>
      </c>
      <c r="Q58" s="199">
        <v>10</v>
      </c>
      <c r="R58" s="202">
        <v>4.2735042735042699</v>
      </c>
      <c r="S58" s="199">
        <v>1.59</v>
      </c>
      <c r="T58" s="203">
        <v>0.731566820276498</v>
      </c>
      <c r="U58" s="204">
        <v>0.10802039293708</v>
      </c>
      <c r="V58" s="205">
        <v>1.83479953289218</v>
      </c>
      <c r="W58" s="206">
        <v>23568</v>
      </c>
      <c r="X58" s="207">
        <v>5.5954415954416001</v>
      </c>
      <c r="Y58" s="205">
        <v>2.87820512820513</v>
      </c>
      <c r="Z58" s="208">
        <v>0.15574548907882199</v>
      </c>
      <c r="AA58" s="209">
        <v>0.15243902439024401</v>
      </c>
      <c r="AB58" s="206">
        <v>12</v>
      </c>
      <c r="AC58" s="199">
        <v>10</v>
      </c>
      <c r="AD58" s="199">
        <v>2612</v>
      </c>
      <c r="AE58" s="208">
        <v>0.26109660574412502</v>
      </c>
      <c r="AF58" s="207">
        <v>46.2</v>
      </c>
      <c r="AG58" s="208">
        <v>0.5</v>
      </c>
      <c r="AH58" s="207" t="s">
        <v>194</v>
      </c>
      <c r="AI58" s="207">
        <v>320</v>
      </c>
      <c r="AJ58" s="206">
        <v>12845</v>
      </c>
      <c r="AK58" s="209">
        <v>0.10802039293708</v>
      </c>
      <c r="AL58" s="206">
        <v>4</v>
      </c>
      <c r="AM58" s="207">
        <v>14</v>
      </c>
      <c r="AN58" s="199">
        <v>10</v>
      </c>
      <c r="AO58" s="207"/>
    </row>
    <row r="59" spans="1:82">
      <c r="A59" s="214" t="s">
        <v>277</v>
      </c>
      <c r="B59" s="214" t="s">
        <v>241</v>
      </c>
      <c r="C59" s="214" t="s">
        <v>288</v>
      </c>
      <c r="D59" s="215">
        <v>7207</v>
      </c>
      <c r="E59" s="215">
        <v>546</v>
      </c>
      <c r="F59" s="215" t="s">
        <v>297</v>
      </c>
      <c r="G59" s="216">
        <v>749</v>
      </c>
      <c r="H59" s="216">
        <v>4.25</v>
      </c>
      <c r="I59" s="216">
        <v>2</v>
      </c>
      <c r="J59" s="216">
        <v>1.25</v>
      </c>
      <c r="K59" s="217">
        <v>9</v>
      </c>
      <c r="L59" s="216">
        <v>19</v>
      </c>
      <c r="M59" s="218">
        <v>3</v>
      </c>
      <c r="N59" s="216">
        <v>1</v>
      </c>
      <c r="O59" s="219">
        <v>11</v>
      </c>
      <c r="P59" s="216">
        <v>5</v>
      </c>
      <c r="Q59" s="216">
        <v>12</v>
      </c>
      <c r="R59" s="220">
        <v>0</v>
      </c>
      <c r="S59" s="216">
        <v>0</v>
      </c>
      <c r="T59" s="221">
        <v>0.646854878652798</v>
      </c>
      <c r="U59" s="222">
        <v>0.203180034215558</v>
      </c>
      <c r="V59" s="223">
        <v>1.14654221467968</v>
      </c>
      <c r="W59" s="217">
        <v>13512</v>
      </c>
      <c r="X59" s="224">
        <v>1.8748439017621801</v>
      </c>
      <c r="Y59" s="223">
        <v>3.5859580962952702</v>
      </c>
      <c r="Z59" s="225">
        <v>0.103926737893714</v>
      </c>
      <c r="AA59" s="226">
        <v>0.27102803738317799</v>
      </c>
      <c r="AB59" s="217">
        <v>13</v>
      </c>
      <c r="AC59" s="216"/>
      <c r="AD59" s="216"/>
      <c r="AE59" s="225">
        <v>0.35164835164835201</v>
      </c>
      <c r="AF59" s="224">
        <v>52.5</v>
      </c>
      <c r="AG59" s="225">
        <v>0.5</v>
      </c>
      <c r="AH59" s="224" t="s">
        <v>275</v>
      </c>
      <c r="AI59" s="224">
        <v>352</v>
      </c>
      <c r="AJ59" s="217">
        <v>11785</v>
      </c>
      <c r="AK59" s="226">
        <v>0.203180034215558</v>
      </c>
      <c r="AL59" s="217">
        <v>4</v>
      </c>
      <c r="AM59" s="224">
        <v>39</v>
      </c>
      <c r="AN59" s="216"/>
      <c r="AO59" s="224"/>
    </row>
    <row r="60" spans="1:82" s="230" customFormat="1">
      <c r="A60" s="227" t="s">
        <v>255</v>
      </c>
      <c r="B60" s="227"/>
      <c r="C60" s="227"/>
      <c r="D60" s="227">
        <v>287286</v>
      </c>
      <c r="E60" s="227">
        <v>24520</v>
      </c>
      <c r="F60" s="227" t="s">
        <v>298</v>
      </c>
      <c r="G60" s="227">
        <v>50895</v>
      </c>
      <c r="H60" s="227" t="s">
        <v>299</v>
      </c>
      <c r="I60" s="227">
        <v>143</v>
      </c>
      <c r="J60" s="227" t="s">
        <v>300</v>
      </c>
      <c r="K60" s="227">
        <v>422</v>
      </c>
      <c r="L60" s="227" t="s">
        <v>301</v>
      </c>
      <c r="M60" s="227" t="s">
        <v>302</v>
      </c>
      <c r="N60" s="227">
        <v>127</v>
      </c>
      <c r="O60" s="227">
        <v>2568</v>
      </c>
      <c r="P60" s="227">
        <v>200</v>
      </c>
      <c r="Q60" s="227">
        <v>428</v>
      </c>
      <c r="R60" s="227" t="s">
        <v>303</v>
      </c>
      <c r="S60" s="227" t="s">
        <v>304</v>
      </c>
      <c r="T60" s="228">
        <v>0.36</v>
      </c>
      <c r="U60" s="227" t="s">
        <v>305</v>
      </c>
      <c r="V60" s="227" t="s">
        <v>306</v>
      </c>
      <c r="W60" s="227">
        <v>1535058</v>
      </c>
      <c r="X60" s="227" t="s">
        <v>307</v>
      </c>
      <c r="Y60" s="227" t="s">
        <v>308</v>
      </c>
      <c r="Z60" s="227" t="s">
        <v>309</v>
      </c>
      <c r="AA60" s="227" t="s">
        <v>310</v>
      </c>
      <c r="AB60" s="227">
        <v>2213</v>
      </c>
      <c r="AC60" s="227">
        <v>1310</v>
      </c>
      <c r="AD60" s="227">
        <v>46963</v>
      </c>
      <c r="AE60" s="227" t="s">
        <v>311</v>
      </c>
      <c r="AF60" s="227" t="s">
        <v>312</v>
      </c>
      <c r="AG60" s="227" t="s">
        <v>313</v>
      </c>
      <c r="AH60" s="227" t="s">
        <v>314</v>
      </c>
      <c r="AI60" s="227">
        <v>823223</v>
      </c>
      <c r="AJ60" s="227" t="s">
        <v>315</v>
      </c>
      <c r="AK60" s="227" t="s">
        <v>316</v>
      </c>
      <c r="AL60" s="227" t="s">
        <v>317</v>
      </c>
      <c r="AM60" s="227">
        <v>8</v>
      </c>
      <c r="AN60" s="227"/>
      <c r="AO60" s="227">
        <v>1</v>
      </c>
      <c r="AP60" s="229"/>
      <c r="AQ60" s="229"/>
      <c r="AR60" s="229"/>
      <c r="AS60" s="229"/>
      <c r="AT60" s="229"/>
      <c r="AU60" s="229"/>
      <c r="AV60" s="229"/>
      <c r="AW60" s="229"/>
      <c r="AX60" s="229"/>
      <c r="AY60" s="229"/>
      <c r="AZ60" s="229"/>
      <c r="BA60" s="229"/>
      <c r="BB60" s="229"/>
      <c r="BC60" s="229"/>
      <c r="BD60" s="229"/>
      <c r="BE60" s="229"/>
      <c r="BF60" s="229"/>
      <c r="BG60" s="229"/>
      <c r="BH60" s="229"/>
      <c r="BI60" s="229"/>
      <c r="BJ60" s="229"/>
      <c r="BK60" s="229"/>
      <c r="BL60" s="229"/>
      <c r="BM60" s="229"/>
      <c r="BN60" s="229"/>
      <c r="BO60" s="229"/>
      <c r="BP60" s="229"/>
      <c r="BQ60" s="229"/>
      <c r="BR60" s="229"/>
      <c r="BS60" s="229"/>
      <c r="BT60" s="229"/>
      <c r="BU60" s="229"/>
      <c r="BV60" s="229"/>
      <c r="BW60" s="229"/>
      <c r="BX60" s="229"/>
      <c r="BY60" s="229"/>
      <c r="BZ60" s="229"/>
      <c r="CA60" s="229"/>
      <c r="CB60" s="229"/>
      <c r="CC60" s="229"/>
      <c r="CD60" s="229"/>
    </row>
  </sheetData>
  <autoFilter ref="A2:CD2" xr:uid="{00000000-0009-0000-0000-000007000000}"/>
  <pageMargins left="0.7" right="0.7" top="0.75" bottom="0.75" header="0.511811023622047" footer="0.511811023622047"/>
  <pageSetup paperSize="9" orientation="portrait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L60"/>
  <sheetViews>
    <sheetView zoomScaleNormal="100" workbookViewId="0">
      <pane ySplit="1" topLeftCell="A15" activePane="bottomLeft" state="frozen"/>
      <selection pane="bottomLeft" activeCell="V61" sqref="V61"/>
    </sheetView>
  </sheetViews>
  <sheetFormatPr defaultColWidth="9.140625" defaultRowHeight="13.9"/>
  <cols>
    <col min="1" max="1" width="28" customWidth="1"/>
  </cols>
  <sheetData>
    <row r="1" spans="1:38" s="1" customFormat="1" ht="106.5" customHeight="1">
      <c r="A1" s="70" t="s">
        <v>0</v>
      </c>
      <c r="B1" s="70" t="s">
        <v>217</v>
      </c>
      <c r="C1" s="70" t="s">
        <v>218</v>
      </c>
      <c r="D1" s="70" t="s">
        <v>219</v>
      </c>
      <c r="E1" s="70" t="s">
        <v>220</v>
      </c>
      <c r="F1" s="70" t="s">
        <v>137</v>
      </c>
      <c r="G1" s="70" t="s">
        <v>222</v>
      </c>
      <c r="H1" s="70" t="s">
        <v>256</v>
      </c>
      <c r="I1" s="70" t="s">
        <v>257</v>
      </c>
      <c r="J1" s="70" t="s">
        <v>258</v>
      </c>
      <c r="K1" s="70" t="s">
        <v>115</v>
      </c>
      <c r="L1" s="70" t="s">
        <v>224</v>
      </c>
      <c r="M1" s="133" t="s">
        <v>140</v>
      </c>
      <c r="N1" s="70" t="s">
        <v>9</v>
      </c>
      <c r="O1" s="70" t="s">
        <v>18</v>
      </c>
      <c r="P1" s="70" t="s">
        <v>143</v>
      </c>
      <c r="Q1" s="70" t="s">
        <v>226</v>
      </c>
      <c r="R1" s="133" t="s">
        <v>145</v>
      </c>
      <c r="S1" s="70" t="s">
        <v>11</v>
      </c>
      <c r="T1" s="70" t="s">
        <v>17</v>
      </c>
      <c r="U1" s="134" t="s">
        <v>12</v>
      </c>
      <c r="V1" s="133" t="s">
        <v>15</v>
      </c>
      <c r="W1" s="135" t="s">
        <v>147</v>
      </c>
      <c r="X1" s="133" t="s">
        <v>148</v>
      </c>
      <c r="Y1" s="133" t="s">
        <v>149</v>
      </c>
      <c r="Z1" s="134" t="s">
        <v>150</v>
      </c>
      <c r="AA1" s="134" t="s">
        <v>151</v>
      </c>
      <c r="AB1" s="135" t="s">
        <v>152</v>
      </c>
      <c r="AC1" s="136" t="s">
        <v>153</v>
      </c>
      <c r="AD1" s="135" t="s">
        <v>154</v>
      </c>
      <c r="AE1" s="136" t="s">
        <v>155</v>
      </c>
      <c r="AF1" s="70" t="s">
        <v>156</v>
      </c>
      <c r="AG1" s="135" t="s">
        <v>157</v>
      </c>
      <c r="AH1" s="135" t="s">
        <v>13</v>
      </c>
      <c r="AI1" s="70" t="s">
        <v>12</v>
      </c>
      <c r="AJ1" s="70" t="s">
        <v>158</v>
      </c>
      <c r="AK1" s="135" t="s">
        <v>159</v>
      </c>
      <c r="AL1" s="70" t="s">
        <v>227</v>
      </c>
    </row>
    <row r="2" spans="1:38" s="70" customFormat="1" ht="142.5" customHeight="1">
      <c r="A2" s="70" t="s">
        <v>278</v>
      </c>
      <c r="B2" s="70" t="s">
        <v>279</v>
      </c>
      <c r="C2" s="70" t="s">
        <v>280</v>
      </c>
      <c r="D2" s="70" t="s">
        <v>230</v>
      </c>
      <c r="E2" s="70" t="s">
        <v>231</v>
      </c>
      <c r="F2" s="70" t="s">
        <v>160</v>
      </c>
      <c r="G2" s="70" t="s">
        <v>162</v>
      </c>
      <c r="H2" s="70" t="s">
        <v>260</v>
      </c>
      <c r="I2" s="70" t="s">
        <v>282</v>
      </c>
      <c r="J2" s="70" t="s">
        <v>283</v>
      </c>
      <c r="K2" s="70" t="s">
        <v>263</v>
      </c>
      <c r="L2" s="70" t="s">
        <v>232</v>
      </c>
      <c r="M2" s="70" t="s">
        <v>234</v>
      </c>
      <c r="N2" s="70" t="s">
        <v>235</v>
      </c>
      <c r="O2" s="70" t="s">
        <v>236</v>
      </c>
      <c r="P2" s="70" t="s">
        <v>238</v>
      </c>
      <c r="Q2" s="70" t="s">
        <v>168</v>
      </c>
      <c r="R2" s="70" t="s">
        <v>169</v>
      </c>
      <c r="S2" s="70" t="s">
        <v>171</v>
      </c>
      <c r="T2" s="70" t="s">
        <v>264</v>
      </c>
      <c r="U2" s="70" t="s">
        <v>32</v>
      </c>
      <c r="V2" s="70" t="s">
        <v>35</v>
      </c>
      <c r="W2" s="70" t="s">
        <v>265</v>
      </c>
      <c r="X2" s="70" t="s">
        <v>266</v>
      </c>
      <c r="Y2" s="70" t="s">
        <v>267</v>
      </c>
      <c r="Z2" s="70" t="s">
        <v>268</v>
      </c>
      <c r="AA2" s="70" t="s">
        <v>177</v>
      </c>
      <c r="AB2" s="70" t="s">
        <v>269</v>
      </c>
      <c r="AC2" s="70" t="s">
        <v>179</v>
      </c>
      <c r="AD2" s="70" t="s">
        <v>239</v>
      </c>
      <c r="AE2" s="70" t="s">
        <v>270</v>
      </c>
      <c r="AF2" s="70" t="s">
        <v>271</v>
      </c>
      <c r="AG2" s="70" t="s">
        <v>183</v>
      </c>
      <c r="AH2" s="70" t="s">
        <v>184</v>
      </c>
      <c r="AI2" s="70" t="s">
        <v>32</v>
      </c>
      <c r="AJ2" s="70" t="s">
        <v>186</v>
      </c>
      <c r="AK2" s="70" t="s">
        <v>187</v>
      </c>
      <c r="AL2" s="70" t="s">
        <v>287</v>
      </c>
    </row>
    <row r="3" spans="1:38">
      <c r="A3" s="143" t="s">
        <v>40</v>
      </c>
      <c r="B3" s="143" t="s">
        <v>241</v>
      </c>
      <c r="C3" s="143" t="s">
        <v>318</v>
      </c>
      <c r="D3" s="144">
        <v>3076</v>
      </c>
      <c r="E3" s="144">
        <v>302</v>
      </c>
      <c r="F3" s="144" t="s">
        <v>188</v>
      </c>
      <c r="G3" s="145">
        <v>407</v>
      </c>
      <c r="H3" s="145">
        <v>2</v>
      </c>
      <c r="I3" s="145">
        <v>1</v>
      </c>
      <c r="J3" s="145">
        <v>0</v>
      </c>
      <c r="K3" s="145">
        <v>5</v>
      </c>
      <c r="L3" s="145">
        <v>20</v>
      </c>
      <c r="M3" s="145">
        <v>5</v>
      </c>
      <c r="N3" s="145">
        <v>1</v>
      </c>
      <c r="O3" s="145">
        <v>51</v>
      </c>
      <c r="P3" s="145">
        <v>5</v>
      </c>
      <c r="Q3" s="145">
        <v>12</v>
      </c>
      <c r="R3" s="145" t="s">
        <v>123</v>
      </c>
      <c r="S3" s="145">
        <v>1.21</v>
      </c>
      <c r="T3" s="145">
        <v>0.02</v>
      </c>
      <c r="U3" s="145">
        <v>0.13100000000000001</v>
      </c>
      <c r="V3" s="145">
        <v>1.39</v>
      </c>
      <c r="W3" s="145">
        <v>14937</v>
      </c>
      <c r="X3" s="145">
        <v>4.9000000000000004</v>
      </c>
      <c r="Y3" s="145">
        <v>1.3</v>
      </c>
      <c r="Z3" s="145">
        <v>0.13</v>
      </c>
      <c r="AA3" s="145">
        <v>0.157</v>
      </c>
      <c r="AB3" s="145">
        <v>60</v>
      </c>
      <c r="AC3" s="145">
        <v>4.67</v>
      </c>
      <c r="AD3" s="145">
        <v>21</v>
      </c>
      <c r="AE3" s="145">
        <v>0.3</v>
      </c>
      <c r="AF3" s="145" t="s">
        <v>190</v>
      </c>
      <c r="AG3" s="145">
        <v>150</v>
      </c>
      <c r="AH3" s="145">
        <v>10743</v>
      </c>
      <c r="AI3" s="145">
        <v>0.13100000000000001</v>
      </c>
      <c r="AJ3" s="145">
        <v>3</v>
      </c>
      <c r="AK3" s="145">
        <v>6</v>
      </c>
      <c r="AL3" s="145"/>
    </row>
    <row r="4" spans="1:38">
      <c r="A4" s="143" t="s">
        <v>41</v>
      </c>
      <c r="B4" s="143" t="s">
        <v>241</v>
      </c>
      <c r="C4" s="143" t="s">
        <v>318</v>
      </c>
      <c r="D4" s="144">
        <v>3935</v>
      </c>
      <c r="E4" s="144">
        <v>410</v>
      </c>
      <c r="F4" s="144" t="s">
        <v>188</v>
      </c>
      <c r="G4" s="145">
        <v>516</v>
      </c>
      <c r="H4" s="145">
        <v>2</v>
      </c>
      <c r="I4" s="145">
        <v>1</v>
      </c>
      <c r="J4" s="145">
        <v>0</v>
      </c>
      <c r="K4" s="145">
        <v>6</v>
      </c>
      <c r="L4" s="145">
        <v>40</v>
      </c>
      <c r="M4" s="145">
        <v>8</v>
      </c>
      <c r="N4" s="145">
        <v>4</v>
      </c>
      <c r="O4" s="145">
        <v>30</v>
      </c>
      <c r="P4" s="145">
        <v>2</v>
      </c>
      <c r="Q4" s="145">
        <v>2</v>
      </c>
      <c r="R4" s="145">
        <v>3.21</v>
      </c>
      <c r="S4" s="145">
        <v>2</v>
      </c>
      <c r="T4" s="145">
        <v>0.18</v>
      </c>
      <c r="U4" s="145">
        <v>0.17100000000000001</v>
      </c>
      <c r="V4" s="145">
        <v>2.37</v>
      </c>
      <c r="W4" s="145">
        <v>33421</v>
      </c>
      <c r="X4" s="145">
        <v>8.5</v>
      </c>
      <c r="Y4" s="145">
        <v>2.1</v>
      </c>
      <c r="Z4" s="145">
        <v>0.13</v>
      </c>
      <c r="AA4" s="145">
        <v>0.11</v>
      </c>
      <c r="AB4" s="145">
        <v>15</v>
      </c>
      <c r="AC4" s="145">
        <v>0.73</v>
      </c>
      <c r="AD4" s="145">
        <v>29.9</v>
      </c>
      <c r="AE4" s="145">
        <v>0.33300000000000002</v>
      </c>
      <c r="AF4" s="145" t="s">
        <v>192</v>
      </c>
      <c r="AG4" s="145">
        <v>182</v>
      </c>
      <c r="AH4" s="145">
        <v>14128</v>
      </c>
      <c r="AI4" s="145">
        <v>0.17100000000000001</v>
      </c>
      <c r="AJ4" s="145">
        <v>4</v>
      </c>
      <c r="AK4" s="145">
        <v>9</v>
      </c>
      <c r="AL4" s="145"/>
    </row>
    <row r="5" spans="1:38">
      <c r="A5" s="143" t="s">
        <v>42</v>
      </c>
      <c r="B5" s="143" t="s">
        <v>241</v>
      </c>
      <c r="C5" s="143" t="s">
        <v>319</v>
      </c>
      <c r="D5" s="144">
        <v>9972</v>
      </c>
      <c r="E5" s="144">
        <v>913</v>
      </c>
      <c r="F5" s="144" t="s">
        <v>193</v>
      </c>
      <c r="G5" s="145">
        <v>714</v>
      </c>
      <c r="H5" s="145">
        <v>2</v>
      </c>
      <c r="I5" s="145">
        <v>1</v>
      </c>
      <c r="J5" s="145">
        <v>0</v>
      </c>
      <c r="K5" s="145">
        <v>9</v>
      </c>
      <c r="L5" s="145">
        <v>16</v>
      </c>
      <c r="M5" s="145">
        <v>1</v>
      </c>
      <c r="N5" s="145">
        <v>1</v>
      </c>
      <c r="O5" s="145">
        <v>26</v>
      </c>
      <c r="P5" s="145">
        <v>1</v>
      </c>
      <c r="Q5" s="145">
        <v>50</v>
      </c>
      <c r="R5" s="145">
        <v>2.36</v>
      </c>
      <c r="S5" s="145">
        <v>1.41</v>
      </c>
      <c r="T5" s="145">
        <v>0.58899999999999997</v>
      </c>
      <c r="U5" s="145">
        <v>0.16900000000000001</v>
      </c>
      <c r="V5" s="145">
        <v>1.42</v>
      </c>
      <c r="W5" s="145">
        <v>20444</v>
      </c>
      <c r="X5" s="145">
        <v>2.1</v>
      </c>
      <c r="Y5" s="145">
        <v>2.5</v>
      </c>
      <c r="Z5" s="145">
        <v>7.0000000000000007E-2</v>
      </c>
      <c r="AA5" s="145">
        <v>0.16400000000000001</v>
      </c>
      <c r="AB5" s="145">
        <v>10</v>
      </c>
      <c r="AC5" s="145">
        <v>0.2</v>
      </c>
      <c r="AD5" s="145">
        <v>46.2</v>
      </c>
      <c r="AE5" s="145">
        <v>0.5</v>
      </c>
      <c r="AF5" s="145" t="s">
        <v>194</v>
      </c>
      <c r="AG5" s="145">
        <v>220</v>
      </c>
      <c r="AH5" s="145">
        <v>14436</v>
      </c>
      <c r="AI5" s="145">
        <v>0.16900000000000001</v>
      </c>
      <c r="AJ5" s="145">
        <v>5</v>
      </c>
      <c r="AK5" s="145">
        <v>15</v>
      </c>
      <c r="AL5" s="145"/>
    </row>
    <row r="6" spans="1:38">
      <c r="A6" s="143" t="s">
        <v>134</v>
      </c>
      <c r="B6" s="143" t="s">
        <v>244</v>
      </c>
      <c r="C6" s="143" t="s">
        <v>245</v>
      </c>
      <c r="D6" s="144">
        <v>13158</v>
      </c>
      <c r="E6" s="144">
        <v>0</v>
      </c>
      <c r="F6" s="144" t="s">
        <v>289</v>
      </c>
      <c r="G6" s="145">
        <v>5836</v>
      </c>
      <c r="H6" s="145">
        <v>20</v>
      </c>
      <c r="I6" s="145">
        <v>19</v>
      </c>
      <c r="J6" s="145">
        <v>0</v>
      </c>
      <c r="K6" s="145">
        <v>16</v>
      </c>
      <c r="L6" s="145">
        <v>2.2000000000000002</v>
      </c>
      <c r="M6" s="145">
        <v>3.9</v>
      </c>
      <c r="N6" s="145">
        <v>2</v>
      </c>
      <c r="O6" s="145">
        <v>51</v>
      </c>
      <c r="P6" s="145">
        <v>1</v>
      </c>
      <c r="Q6" s="145">
        <v>5</v>
      </c>
      <c r="R6" s="145">
        <v>14.76</v>
      </c>
      <c r="S6" s="145">
        <v>1.1000000000000001</v>
      </c>
      <c r="T6" s="145">
        <v>0.66</v>
      </c>
      <c r="U6" s="145">
        <v>0.52100000000000002</v>
      </c>
      <c r="V6" s="145">
        <v>2</v>
      </c>
      <c r="W6" s="145">
        <v>187983</v>
      </c>
      <c r="X6" s="145">
        <v>14.3</v>
      </c>
      <c r="Y6" s="145">
        <v>7.9</v>
      </c>
      <c r="Z6" s="145">
        <v>0.44</v>
      </c>
      <c r="AA6" s="145" t="s">
        <v>123</v>
      </c>
      <c r="AB6" s="145">
        <v>302</v>
      </c>
      <c r="AC6" s="145" t="s">
        <v>123</v>
      </c>
      <c r="AD6" s="145">
        <v>571.20000000000005</v>
      </c>
      <c r="AE6" s="145">
        <v>0.9</v>
      </c>
      <c r="AF6" s="145" t="s">
        <v>197</v>
      </c>
      <c r="AG6" s="145">
        <v>2710</v>
      </c>
      <c r="AH6" s="145">
        <v>94056</v>
      </c>
      <c r="AI6" s="145">
        <v>0.52100000000000002</v>
      </c>
      <c r="AJ6" s="145">
        <v>6</v>
      </c>
      <c r="AK6" s="145">
        <v>53</v>
      </c>
      <c r="AL6" s="145"/>
    </row>
    <row r="7" spans="1:38">
      <c r="A7" s="143" t="s">
        <v>198</v>
      </c>
      <c r="B7" s="143" t="s">
        <v>241</v>
      </c>
      <c r="C7" s="143" t="s">
        <v>320</v>
      </c>
      <c r="D7" s="144">
        <v>3555</v>
      </c>
      <c r="E7" s="144">
        <v>284</v>
      </c>
      <c r="F7" s="144" t="s">
        <v>188</v>
      </c>
      <c r="G7" s="145">
        <v>582</v>
      </c>
      <c r="H7" s="145">
        <v>4</v>
      </c>
      <c r="I7" s="145">
        <v>3</v>
      </c>
      <c r="J7" s="145">
        <v>0</v>
      </c>
      <c r="K7" s="145">
        <v>9</v>
      </c>
      <c r="L7" s="145">
        <v>26</v>
      </c>
      <c r="M7" s="145">
        <v>3.3</v>
      </c>
      <c r="N7" s="145">
        <v>6</v>
      </c>
      <c r="O7" s="145">
        <v>82</v>
      </c>
      <c r="P7" s="145">
        <v>4</v>
      </c>
      <c r="Q7" s="145">
        <v>9</v>
      </c>
      <c r="R7" s="145">
        <v>7.03</v>
      </c>
      <c r="S7" s="145">
        <v>1.18</v>
      </c>
      <c r="T7" s="145">
        <v>0.55900000000000005</v>
      </c>
      <c r="U7" s="145">
        <v>0.189</v>
      </c>
      <c r="V7" s="145">
        <v>1.63</v>
      </c>
      <c r="W7" s="145">
        <v>28907</v>
      </c>
      <c r="X7" s="145">
        <v>8.1</v>
      </c>
      <c r="Y7" s="145">
        <v>1.8</v>
      </c>
      <c r="Z7" s="145">
        <v>0.16</v>
      </c>
      <c r="AA7" s="145">
        <v>0.115</v>
      </c>
      <c r="AB7" s="145">
        <v>140</v>
      </c>
      <c r="AC7" s="145">
        <v>10.119999999999999</v>
      </c>
      <c r="AD7" s="145">
        <v>37.799999999999997</v>
      </c>
      <c r="AE7" s="145">
        <v>0.5</v>
      </c>
      <c r="AF7" s="145" t="s">
        <v>194</v>
      </c>
      <c r="AG7" s="145">
        <v>175</v>
      </c>
      <c r="AH7" s="145">
        <v>17722</v>
      </c>
      <c r="AI7" s="145">
        <v>0.189</v>
      </c>
      <c r="AJ7" s="145">
        <v>7</v>
      </c>
      <c r="AK7" s="145">
        <v>17</v>
      </c>
      <c r="AL7" s="145"/>
    </row>
    <row r="8" spans="1:38">
      <c r="A8" s="143" t="s">
        <v>48</v>
      </c>
      <c r="B8" s="143" t="s">
        <v>241</v>
      </c>
      <c r="C8" s="143" t="s">
        <v>318</v>
      </c>
      <c r="D8" s="144">
        <v>3810</v>
      </c>
      <c r="E8" s="144">
        <v>343</v>
      </c>
      <c r="F8" s="144" t="s">
        <v>188</v>
      </c>
      <c r="G8" s="145">
        <v>595</v>
      </c>
      <c r="H8" s="145">
        <v>13</v>
      </c>
      <c r="I8" s="145">
        <v>1</v>
      </c>
      <c r="J8" s="145">
        <v>11</v>
      </c>
      <c r="K8" s="145">
        <v>10</v>
      </c>
      <c r="L8" s="145">
        <v>14</v>
      </c>
      <c r="M8" s="145">
        <v>1</v>
      </c>
      <c r="N8" s="145">
        <v>3</v>
      </c>
      <c r="O8" s="145">
        <v>67</v>
      </c>
      <c r="P8" s="145">
        <v>1</v>
      </c>
      <c r="Q8" s="145">
        <v>3</v>
      </c>
      <c r="R8" s="145">
        <v>3.37</v>
      </c>
      <c r="S8" s="145">
        <v>1.43</v>
      </c>
      <c r="T8" s="145">
        <v>0.03</v>
      </c>
      <c r="U8" s="145">
        <v>0.13900000000000001</v>
      </c>
      <c r="V8" s="145">
        <v>2.2799999999999998</v>
      </c>
      <c r="W8" s="145">
        <v>24349</v>
      </c>
      <c r="X8" s="145">
        <v>6.4</v>
      </c>
      <c r="Y8" s="145">
        <v>2.6</v>
      </c>
      <c r="Z8" s="145">
        <v>0.16</v>
      </c>
      <c r="AA8" s="145">
        <v>0.151</v>
      </c>
      <c r="AB8" s="145">
        <v>127</v>
      </c>
      <c r="AC8" s="145">
        <v>1</v>
      </c>
      <c r="AD8" s="145">
        <v>29.4</v>
      </c>
      <c r="AE8" s="145">
        <v>0.55000000000000004</v>
      </c>
      <c r="AF8" s="145" t="s">
        <v>190</v>
      </c>
      <c r="AG8" s="145">
        <v>204</v>
      </c>
      <c r="AH8" s="145">
        <v>10678</v>
      </c>
      <c r="AI8" s="145">
        <v>0.13900000000000001</v>
      </c>
      <c r="AJ8" s="145">
        <v>3</v>
      </c>
      <c r="AK8" s="145">
        <v>7.5</v>
      </c>
      <c r="AL8" s="145"/>
    </row>
    <row r="9" spans="1:38">
      <c r="A9" s="143" t="s">
        <v>49</v>
      </c>
      <c r="B9" s="143" t="s">
        <v>241</v>
      </c>
      <c r="C9" s="143" t="s">
        <v>321</v>
      </c>
      <c r="D9" s="144">
        <v>1323</v>
      </c>
      <c r="E9" s="144">
        <v>65</v>
      </c>
      <c r="F9" s="144" t="s">
        <v>188</v>
      </c>
      <c r="G9" s="145">
        <v>185</v>
      </c>
      <c r="H9" s="145">
        <v>3</v>
      </c>
      <c r="I9" s="145">
        <v>2</v>
      </c>
      <c r="J9" s="145">
        <v>0</v>
      </c>
      <c r="K9" s="145">
        <v>2</v>
      </c>
      <c r="L9" s="145">
        <v>11.5</v>
      </c>
      <c r="M9" s="145">
        <v>0</v>
      </c>
      <c r="N9" s="145">
        <v>2</v>
      </c>
      <c r="O9" s="145">
        <v>17</v>
      </c>
      <c r="P9" s="145">
        <v>1</v>
      </c>
      <c r="Q9" s="145" t="s">
        <v>248</v>
      </c>
      <c r="R9" s="145">
        <v>3.05</v>
      </c>
      <c r="S9" s="145">
        <v>1.19</v>
      </c>
      <c r="T9" s="145">
        <v>0.62</v>
      </c>
      <c r="U9" s="145">
        <v>0.122</v>
      </c>
      <c r="V9" s="145">
        <v>0.56999999999999995</v>
      </c>
      <c r="W9" s="145">
        <v>3668</v>
      </c>
      <c r="X9" s="145">
        <v>2.8</v>
      </c>
      <c r="Y9" s="145">
        <v>1.6</v>
      </c>
      <c r="Z9" s="145">
        <v>0.14000000000000001</v>
      </c>
      <c r="AA9" s="145">
        <v>5.8999999999999997E-2</v>
      </c>
      <c r="AB9" s="145">
        <v>13</v>
      </c>
      <c r="AC9" s="145">
        <v>3.23</v>
      </c>
      <c r="AD9" s="145">
        <v>10.1</v>
      </c>
      <c r="AE9" s="145">
        <v>0.11</v>
      </c>
      <c r="AF9" s="145" t="s">
        <v>190</v>
      </c>
      <c r="AG9" s="145">
        <v>75</v>
      </c>
      <c r="AH9" s="145">
        <v>6476</v>
      </c>
      <c r="AI9" s="145">
        <v>0.122</v>
      </c>
      <c r="AJ9" s="145">
        <v>4</v>
      </c>
      <c r="AK9" s="145">
        <v>8</v>
      </c>
      <c r="AL9" s="145"/>
    </row>
    <row r="10" spans="1:38">
      <c r="A10" s="143" t="s">
        <v>50</v>
      </c>
      <c r="B10" s="143" t="s">
        <v>241</v>
      </c>
      <c r="C10" s="143" t="s">
        <v>319</v>
      </c>
      <c r="D10" s="144">
        <v>1799</v>
      </c>
      <c r="E10" s="144">
        <v>186</v>
      </c>
      <c r="F10" s="144" t="s">
        <v>188</v>
      </c>
      <c r="G10" s="145">
        <v>188</v>
      </c>
      <c r="H10" s="145">
        <v>3</v>
      </c>
      <c r="I10" s="145">
        <v>2</v>
      </c>
      <c r="J10" s="145">
        <v>0</v>
      </c>
      <c r="K10" s="145">
        <v>4</v>
      </c>
      <c r="L10" s="145">
        <v>4</v>
      </c>
      <c r="M10" s="145">
        <v>0</v>
      </c>
      <c r="N10" s="145">
        <v>3</v>
      </c>
      <c r="O10" s="145">
        <v>9</v>
      </c>
      <c r="P10" s="145">
        <v>1</v>
      </c>
      <c r="Q10" s="145">
        <v>2</v>
      </c>
      <c r="R10" s="145">
        <v>4.09</v>
      </c>
      <c r="S10" s="145">
        <v>1.6</v>
      </c>
      <c r="T10" s="145">
        <v>0.16</v>
      </c>
      <c r="U10" s="145">
        <v>0.19350000000000001</v>
      </c>
      <c r="V10" s="145">
        <v>1.33</v>
      </c>
      <c r="W10" s="145">
        <v>11344</v>
      </c>
      <c r="X10" s="145">
        <v>6.3</v>
      </c>
      <c r="Y10" s="145">
        <v>1.95</v>
      </c>
      <c r="Z10" s="145">
        <v>0.105</v>
      </c>
      <c r="AA10" s="145">
        <v>0.13300000000000001</v>
      </c>
      <c r="AB10" s="145">
        <v>11</v>
      </c>
      <c r="AC10" s="145">
        <v>1.075</v>
      </c>
      <c r="AD10" s="145">
        <v>12.6</v>
      </c>
      <c r="AE10" s="145">
        <v>0.2</v>
      </c>
      <c r="AF10" s="145" t="s">
        <v>190</v>
      </c>
      <c r="AG10" s="145">
        <v>90</v>
      </c>
      <c r="AH10" s="145">
        <v>8501</v>
      </c>
      <c r="AI10" s="145">
        <v>0.193</v>
      </c>
      <c r="AJ10" s="145">
        <v>3</v>
      </c>
      <c r="AK10" s="145">
        <v>6</v>
      </c>
      <c r="AL10" s="145"/>
    </row>
    <row r="11" spans="1:38">
      <c r="A11" s="143" t="s">
        <v>199</v>
      </c>
      <c r="B11" s="143" t="s">
        <v>241</v>
      </c>
      <c r="C11" s="143" t="s">
        <v>321</v>
      </c>
      <c r="D11" s="144">
        <v>9248</v>
      </c>
      <c r="E11" s="144">
        <v>1194</v>
      </c>
      <c r="F11" s="144" t="s">
        <v>193</v>
      </c>
      <c r="G11" s="145">
        <v>1375</v>
      </c>
      <c r="H11" s="145">
        <v>3</v>
      </c>
      <c r="I11" s="145">
        <v>2</v>
      </c>
      <c r="J11" s="145">
        <v>0</v>
      </c>
      <c r="K11" s="145">
        <v>14</v>
      </c>
      <c r="L11" s="145">
        <v>78</v>
      </c>
      <c r="M11" s="145">
        <v>5</v>
      </c>
      <c r="N11" s="145">
        <v>2</v>
      </c>
      <c r="O11" s="145">
        <v>50</v>
      </c>
      <c r="P11" s="145">
        <v>15</v>
      </c>
      <c r="Q11" s="145">
        <v>38</v>
      </c>
      <c r="R11" s="145">
        <v>2.91</v>
      </c>
      <c r="S11" s="145">
        <v>1.48</v>
      </c>
      <c r="T11" s="145" t="s">
        <v>123</v>
      </c>
      <c r="U11" s="145">
        <v>0.183</v>
      </c>
      <c r="V11" s="145">
        <v>2.09</v>
      </c>
      <c r="W11" s="145">
        <v>43145</v>
      </c>
      <c r="X11" s="145">
        <v>4.7</v>
      </c>
      <c r="Y11" s="145">
        <v>12.4</v>
      </c>
      <c r="Z11" s="145">
        <v>0.15</v>
      </c>
      <c r="AA11" s="145">
        <v>8.3000000000000004E-2</v>
      </c>
      <c r="AB11" s="145">
        <v>102</v>
      </c>
      <c r="AC11" s="145">
        <v>1.48</v>
      </c>
      <c r="AD11" s="145">
        <v>75.599999999999994</v>
      </c>
      <c r="AE11" s="145">
        <v>0.8</v>
      </c>
      <c r="AF11" s="145" t="s">
        <v>194</v>
      </c>
      <c r="AG11" s="145">
        <v>422</v>
      </c>
      <c r="AH11" s="145">
        <v>20653</v>
      </c>
      <c r="AI11" s="145">
        <v>0.183</v>
      </c>
      <c r="AJ11" s="145">
        <v>3</v>
      </c>
      <c r="AK11" s="145">
        <v>13</v>
      </c>
      <c r="AL11" s="145"/>
    </row>
    <row r="12" spans="1:38">
      <c r="A12" s="143" t="s">
        <v>200</v>
      </c>
      <c r="B12" s="143" t="s">
        <v>241</v>
      </c>
      <c r="C12" s="143" t="s">
        <v>318</v>
      </c>
      <c r="D12" s="144">
        <v>6800</v>
      </c>
      <c r="E12" s="144">
        <v>526</v>
      </c>
      <c r="F12" s="144" t="s">
        <v>193</v>
      </c>
      <c r="G12" s="145">
        <v>1312</v>
      </c>
      <c r="H12" s="145">
        <v>4</v>
      </c>
      <c r="I12" s="145">
        <v>3</v>
      </c>
      <c r="J12" s="145">
        <v>0</v>
      </c>
      <c r="K12" s="145">
        <v>8</v>
      </c>
      <c r="L12" s="145">
        <v>19</v>
      </c>
      <c r="M12" s="145">
        <v>4.7</v>
      </c>
      <c r="N12" s="145">
        <v>2</v>
      </c>
      <c r="O12" s="145">
        <v>21</v>
      </c>
      <c r="P12" s="145">
        <v>5</v>
      </c>
      <c r="Q12" s="145">
        <v>7</v>
      </c>
      <c r="R12" s="145">
        <v>1.05</v>
      </c>
      <c r="S12" s="145" t="s">
        <v>123</v>
      </c>
      <c r="T12" s="145">
        <v>0.81</v>
      </c>
      <c r="U12" s="145">
        <v>8.1000000000000003E-2</v>
      </c>
      <c r="V12" s="145">
        <v>0.75</v>
      </c>
      <c r="W12" s="145">
        <v>10593</v>
      </c>
      <c r="X12" s="145">
        <v>1.6</v>
      </c>
      <c r="Y12" s="145">
        <v>0.5</v>
      </c>
      <c r="Z12" s="145">
        <v>0.19</v>
      </c>
      <c r="AA12" s="145">
        <v>0.188</v>
      </c>
      <c r="AB12" s="145">
        <v>10</v>
      </c>
      <c r="AC12" s="145">
        <v>0.28999999999999998</v>
      </c>
      <c r="AD12" s="145">
        <v>23.1</v>
      </c>
      <c r="AE12" s="145">
        <v>0.45</v>
      </c>
      <c r="AF12" s="145" t="s">
        <v>190</v>
      </c>
      <c r="AG12" s="145">
        <v>237</v>
      </c>
      <c r="AH12" s="145">
        <v>14114</v>
      </c>
      <c r="AI12" s="145">
        <v>8.1000000000000003E-2</v>
      </c>
      <c r="AJ12" s="145">
        <v>3</v>
      </c>
      <c r="AK12" s="145">
        <v>6</v>
      </c>
      <c r="AL12" s="145"/>
    </row>
    <row r="13" spans="1:38">
      <c r="A13" s="143" t="s">
        <v>52</v>
      </c>
      <c r="B13" s="143" t="s">
        <v>249</v>
      </c>
      <c r="C13" s="143" t="s">
        <v>320</v>
      </c>
      <c r="D13" s="144">
        <v>15324</v>
      </c>
      <c r="E13" s="144">
        <v>0</v>
      </c>
      <c r="F13" s="144" t="s">
        <v>195</v>
      </c>
      <c r="G13" s="145">
        <v>1323</v>
      </c>
      <c r="H13" s="145">
        <v>5</v>
      </c>
      <c r="I13" s="145">
        <v>4</v>
      </c>
      <c r="J13" s="145">
        <v>0</v>
      </c>
      <c r="K13" s="145">
        <v>14</v>
      </c>
      <c r="L13" s="145">
        <v>63</v>
      </c>
      <c r="M13" s="145">
        <v>1</v>
      </c>
      <c r="N13" s="145">
        <v>2</v>
      </c>
      <c r="O13" s="145">
        <v>32</v>
      </c>
      <c r="P13" s="145">
        <v>2</v>
      </c>
      <c r="Q13" s="145">
        <v>4</v>
      </c>
      <c r="R13" s="145" t="s">
        <v>123</v>
      </c>
      <c r="S13" s="145">
        <v>1.03</v>
      </c>
      <c r="T13" s="145">
        <v>0.13300000000000001</v>
      </c>
      <c r="U13" s="145">
        <v>0.26700000000000002</v>
      </c>
      <c r="V13" s="145">
        <v>1.68</v>
      </c>
      <c r="W13" s="145">
        <v>55567</v>
      </c>
      <c r="X13" s="145">
        <v>3.6</v>
      </c>
      <c r="Y13" s="145">
        <v>2.1</v>
      </c>
      <c r="Z13" s="145">
        <v>0.09</v>
      </c>
      <c r="AA13" s="145">
        <v>0.249</v>
      </c>
      <c r="AB13" s="145">
        <v>18</v>
      </c>
      <c r="AC13" s="145" t="s">
        <v>123</v>
      </c>
      <c r="AD13" s="145">
        <v>77.7</v>
      </c>
      <c r="AE13" s="145">
        <v>0.8</v>
      </c>
      <c r="AF13" s="145" t="s">
        <v>194</v>
      </c>
      <c r="AG13" s="145">
        <v>350</v>
      </c>
      <c r="AH13" s="145">
        <v>33053</v>
      </c>
      <c r="AI13" s="145">
        <v>0.26700000000000002</v>
      </c>
      <c r="AJ13" s="145">
        <v>5</v>
      </c>
      <c r="AK13" s="145">
        <v>28</v>
      </c>
      <c r="AL13" s="145"/>
    </row>
    <row r="14" spans="1:38">
      <c r="A14" s="143" t="s">
        <v>201</v>
      </c>
      <c r="B14" s="143" t="s">
        <v>250</v>
      </c>
      <c r="C14" s="143" t="s">
        <v>320</v>
      </c>
      <c r="D14" s="144">
        <v>520</v>
      </c>
      <c r="E14" s="144">
        <v>471</v>
      </c>
      <c r="F14" s="144" t="s">
        <v>193</v>
      </c>
      <c r="G14" s="145">
        <v>350</v>
      </c>
      <c r="H14" s="145">
        <v>4</v>
      </c>
      <c r="I14" s="145">
        <v>3</v>
      </c>
      <c r="J14" s="145">
        <v>0</v>
      </c>
      <c r="K14" s="145">
        <v>2</v>
      </c>
      <c r="L14" s="145">
        <v>21</v>
      </c>
      <c r="M14" s="145">
        <v>1.7</v>
      </c>
      <c r="N14" s="145">
        <v>2</v>
      </c>
      <c r="O14" s="145">
        <v>16</v>
      </c>
      <c r="P14" s="145">
        <v>3</v>
      </c>
      <c r="Q14" s="145">
        <v>5</v>
      </c>
      <c r="R14" s="145">
        <v>13.2</v>
      </c>
      <c r="S14" s="145">
        <v>1.35</v>
      </c>
      <c r="T14" s="145">
        <v>0.14000000000000001</v>
      </c>
      <c r="U14" s="145">
        <v>0.18</v>
      </c>
      <c r="V14" s="145">
        <v>0.46</v>
      </c>
      <c r="W14" s="145">
        <v>3897</v>
      </c>
      <c r="X14" s="145">
        <v>7.5</v>
      </c>
      <c r="Y14" s="145">
        <v>23.1</v>
      </c>
      <c r="Z14" s="145">
        <v>0.67</v>
      </c>
      <c r="AA14" s="145">
        <v>0.35699999999999998</v>
      </c>
      <c r="AB14" s="145">
        <v>14</v>
      </c>
      <c r="AC14" s="145">
        <v>0.49</v>
      </c>
      <c r="AD14" s="145" t="s">
        <v>123</v>
      </c>
      <c r="AE14" s="145">
        <v>0.09</v>
      </c>
      <c r="AF14" s="145" t="s">
        <v>190</v>
      </c>
      <c r="AG14" s="145">
        <v>128</v>
      </c>
      <c r="AH14" s="145">
        <v>8390</v>
      </c>
      <c r="AI14" s="145">
        <v>0.18</v>
      </c>
      <c r="AJ14" s="145">
        <v>5</v>
      </c>
      <c r="AK14" s="145">
        <v>33</v>
      </c>
      <c r="AL14" s="145">
        <v>2</v>
      </c>
    </row>
    <row r="15" spans="1:38">
      <c r="A15" s="143" t="s">
        <v>202</v>
      </c>
      <c r="B15" s="143" t="s">
        <v>241</v>
      </c>
      <c r="C15" s="143" t="s">
        <v>318</v>
      </c>
      <c r="D15" s="144">
        <v>2289</v>
      </c>
      <c r="E15" s="144">
        <v>214</v>
      </c>
      <c r="F15" s="144" t="s">
        <v>188</v>
      </c>
      <c r="G15" s="145">
        <v>936</v>
      </c>
      <c r="H15" s="145">
        <v>7</v>
      </c>
      <c r="I15" s="145">
        <v>6</v>
      </c>
      <c r="J15" s="145">
        <v>0</v>
      </c>
      <c r="K15" s="145">
        <v>1</v>
      </c>
      <c r="L15" s="145">
        <v>17</v>
      </c>
      <c r="M15" s="145">
        <v>0.8</v>
      </c>
      <c r="N15" s="145">
        <v>1</v>
      </c>
      <c r="O15" s="145">
        <v>10</v>
      </c>
      <c r="P15" s="145">
        <v>1</v>
      </c>
      <c r="Q15" s="145">
        <v>5</v>
      </c>
      <c r="R15" s="145">
        <v>2.1800000000000002</v>
      </c>
      <c r="S15" s="145">
        <v>1.59</v>
      </c>
      <c r="T15" s="145">
        <v>1.55</v>
      </c>
      <c r="U15" s="145">
        <v>0.11799999999999999</v>
      </c>
      <c r="V15" s="145">
        <v>1.26</v>
      </c>
      <c r="W15" s="145">
        <v>8377</v>
      </c>
      <c r="X15" s="145">
        <v>3.7</v>
      </c>
      <c r="Y15" s="145">
        <v>0.3</v>
      </c>
      <c r="Z15" s="145">
        <v>0.41</v>
      </c>
      <c r="AA15" s="145">
        <v>0.26300000000000001</v>
      </c>
      <c r="AB15" s="145">
        <v>0</v>
      </c>
      <c r="AC15" s="145" t="s">
        <v>123</v>
      </c>
      <c r="AD15" s="145">
        <v>22.3</v>
      </c>
      <c r="AE15" s="145">
        <v>0.08</v>
      </c>
      <c r="AF15" s="145" t="s">
        <v>190</v>
      </c>
      <c r="AG15" s="145">
        <v>72</v>
      </c>
      <c r="AH15" s="145">
        <v>6640</v>
      </c>
      <c r="AI15" s="145">
        <v>0.11799999999999999</v>
      </c>
      <c r="AJ15" s="145">
        <v>3</v>
      </c>
      <c r="AK15" s="145">
        <v>6</v>
      </c>
      <c r="AL15" s="145"/>
    </row>
    <row r="16" spans="1:38">
      <c r="A16" s="143" t="s">
        <v>203</v>
      </c>
      <c r="B16" s="143" t="s">
        <v>241</v>
      </c>
      <c r="C16" s="143" t="s">
        <v>245</v>
      </c>
      <c r="D16" s="144">
        <v>2565</v>
      </c>
      <c r="E16" s="144">
        <v>211</v>
      </c>
      <c r="F16" s="144" t="s">
        <v>292</v>
      </c>
      <c r="G16" s="145">
        <v>154</v>
      </c>
      <c r="H16" s="145">
        <v>15</v>
      </c>
      <c r="I16" s="145">
        <v>0</v>
      </c>
      <c r="J16" s="145">
        <v>14</v>
      </c>
      <c r="K16" s="145">
        <v>5</v>
      </c>
      <c r="L16" s="145">
        <v>9</v>
      </c>
      <c r="M16" s="145">
        <v>0</v>
      </c>
      <c r="N16" s="145">
        <v>1</v>
      </c>
      <c r="O16" s="145">
        <v>27</v>
      </c>
      <c r="P16" s="145">
        <v>2</v>
      </c>
      <c r="Q16" s="145">
        <v>3</v>
      </c>
      <c r="R16" s="145">
        <v>2.77</v>
      </c>
      <c r="S16" s="145" t="s">
        <v>123</v>
      </c>
      <c r="T16" s="145">
        <v>0</v>
      </c>
      <c r="U16" s="145">
        <v>0.24199999999999999</v>
      </c>
      <c r="V16" s="145">
        <v>1.38</v>
      </c>
      <c r="W16" s="145">
        <v>5766</v>
      </c>
      <c r="X16" s="145">
        <v>2.2999999999999998</v>
      </c>
      <c r="Y16" s="145">
        <v>1.4</v>
      </c>
      <c r="Z16" s="145">
        <v>0.06</v>
      </c>
      <c r="AA16" s="145">
        <v>0.442</v>
      </c>
      <c r="AB16" s="145">
        <v>2</v>
      </c>
      <c r="AC16" s="145">
        <v>0.18</v>
      </c>
      <c r="AD16" s="145">
        <v>21</v>
      </c>
      <c r="AE16" s="145">
        <v>0.3</v>
      </c>
      <c r="AF16" s="145" t="s">
        <v>275</v>
      </c>
      <c r="AG16" s="145">
        <v>115</v>
      </c>
      <c r="AH16" s="145">
        <v>4191</v>
      </c>
      <c r="AI16" s="145">
        <v>0.24199999999999999</v>
      </c>
      <c r="AJ16" s="145">
        <v>3</v>
      </c>
      <c r="AK16" s="145">
        <v>6</v>
      </c>
      <c r="AL16" s="145"/>
    </row>
    <row r="17" spans="1:38">
      <c r="A17" s="143" t="s">
        <v>293</v>
      </c>
      <c r="B17" s="143" t="s">
        <v>250</v>
      </c>
      <c r="C17" s="143" t="s">
        <v>319</v>
      </c>
      <c r="D17" s="144">
        <v>492</v>
      </c>
      <c r="E17" s="144">
        <v>446</v>
      </c>
      <c r="F17" s="144" t="s">
        <v>188</v>
      </c>
      <c r="G17" s="145">
        <v>263</v>
      </c>
      <c r="H17" s="145">
        <v>2</v>
      </c>
      <c r="I17" s="145">
        <v>0</v>
      </c>
      <c r="J17" s="145">
        <v>1</v>
      </c>
      <c r="K17" s="145">
        <v>4</v>
      </c>
      <c r="L17" s="145">
        <v>7.5</v>
      </c>
      <c r="M17" s="145">
        <v>0</v>
      </c>
      <c r="N17" s="145">
        <v>0</v>
      </c>
      <c r="O17" s="145">
        <v>16</v>
      </c>
      <c r="P17" s="145">
        <v>3</v>
      </c>
      <c r="Q17" s="145">
        <v>0</v>
      </c>
      <c r="R17" s="145">
        <v>31.91</v>
      </c>
      <c r="S17" s="145">
        <v>1.27</v>
      </c>
      <c r="T17" s="145">
        <v>0.54</v>
      </c>
      <c r="U17" s="145">
        <v>0.19600000000000001</v>
      </c>
      <c r="V17" s="145">
        <v>0.63</v>
      </c>
      <c r="W17" s="145">
        <v>2341</v>
      </c>
      <c r="X17" s="145">
        <v>4.8</v>
      </c>
      <c r="Y17" s="145">
        <v>0</v>
      </c>
      <c r="Z17" s="145">
        <v>0.53</v>
      </c>
      <c r="AA17" s="145">
        <v>0.68100000000000005</v>
      </c>
      <c r="AB17" s="145">
        <v>15</v>
      </c>
      <c r="AC17" s="145">
        <v>0.67</v>
      </c>
      <c r="AD17" s="145" t="s">
        <v>123</v>
      </c>
      <c r="AE17" s="145">
        <v>0.2</v>
      </c>
      <c r="AF17" s="145" t="s">
        <v>194</v>
      </c>
      <c r="AG17" s="145">
        <v>72</v>
      </c>
      <c r="AH17" s="145">
        <v>3719</v>
      </c>
      <c r="AI17" s="145">
        <v>0.19600000000000001</v>
      </c>
      <c r="AJ17" s="145">
        <v>4</v>
      </c>
      <c r="AK17" s="145">
        <v>9.5</v>
      </c>
      <c r="AL17" s="145">
        <v>0</v>
      </c>
    </row>
    <row r="18" spans="1:38">
      <c r="A18" s="143" t="s">
        <v>55</v>
      </c>
      <c r="B18" s="143" t="s">
        <v>249</v>
      </c>
      <c r="C18" s="143" t="s">
        <v>318</v>
      </c>
      <c r="D18" s="144">
        <v>3279</v>
      </c>
      <c r="E18" s="144">
        <v>324</v>
      </c>
      <c r="F18" s="144" t="s">
        <v>188</v>
      </c>
      <c r="G18" s="145">
        <v>485</v>
      </c>
      <c r="H18" s="145">
        <v>4</v>
      </c>
      <c r="I18" s="145">
        <v>3</v>
      </c>
      <c r="J18" s="145">
        <v>0</v>
      </c>
      <c r="K18" s="145">
        <v>5</v>
      </c>
      <c r="L18" s="145">
        <v>40</v>
      </c>
      <c r="M18" s="145">
        <v>1.3</v>
      </c>
      <c r="N18" s="145">
        <v>4</v>
      </c>
      <c r="O18" s="145">
        <v>96</v>
      </c>
      <c r="P18" s="145">
        <v>1</v>
      </c>
      <c r="Q18" s="145">
        <v>5</v>
      </c>
      <c r="R18" s="145">
        <v>3.39</v>
      </c>
      <c r="S18" s="145">
        <v>1.27</v>
      </c>
      <c r="T18" s="145">
        <v>0.35</v>
      </c>
      <c r="U18" s="145">
        <v>0.184</v>
      </c>
      <c r="V18" s="145">
        <v>2.8</v>
      </c>
      <c r="W18" s="145">
        <v>34844</v>
      </c>
      <c r="X18" s="145">
        <v>10.6</v>
      </c>
      <c r="Y18" s="145">
        <v>2.6</v>
      </c>
      <c r="Z18" s="145">
        <v>0.15</v>
      </c>
      <c r="AA18" s="145">
        <v>0.28899999999999998</v>
      </c>
      <c r="AB18" s="145">
        <v>32</v>
      </c>
      <c r="AC18" s="145">
        <v>1.54</v>
      </c>
      <c r="AD18" s="145">
        <v>22.7</v>
      </c>
      <c r="AE18" s="145">
        <v>0.26</v>
      </c>
      <c r="AF18" s="145" t="s">
        <v>192</v>
      </c>
      <c r="AG18" s="145">
        <v>306</v>
      </c>
      <c r="AH18" s="145">
        <v>12446</v>
      </c>
      <c r="AI18" s="145">
        <v>0.184</v>
      </c>
      <c r="AJ18" s="145">
        <v>4</v>
      </c>
      <c r="AK18" s="145">
        <v>11</v>
      </c>
      <c r="AL18" s="145"/>
    </row>
    <row r="19" spans="1:38">
      <c r="A19" s="143" t="s">
        <v>56</v>
      </c>
      <c r="B19" s="143" t="s">
        <v>241</v>
      </c>
      <c r="C19" s="143" t="s">
        <v>320</v>
      </c>
      <c r="D19" s="144">
        <v>2415</v>
      </c>
      <c r="E19" s="144">
        <v>551</v>
      </c>
      <c r="F19" s="144" t="s">
        <v>188</v>
      </c>
      <c r="G19" s="145">
        <v>236</v>
      </c>
      <c r="H19" s="145">
        <v>3</v>
      </c>
      <c r="I19" s="145">
        <v>2</v>
      </c>
      <c r="J19" s="145">
        <v>0</v>
      </c>
      <c r="K19" s="145">
        <v>7</v>
      </c>
      <c r="L19" s="145">
        <v>16</v>
      </c>
      <c r="M19" s="145">
        <v>0</v>
      </c>
      <c r="N19" s="145">
        <v>1</v>
      </c>
      <c r="O19" s="145">
        <v>34</v>
      </c>
      <c r="P19" s="145">
        <v>0</v>
      </c>
      <c r="Q19" s="145">
        <v>6</v>
      </c>
      <c r="R19" s="145">
        <v>4.33</v>
      </c>
      <c r="S19" s="145">
        <v>1.18</v>
      </c>
      <c r="T19" s="145">
        <v>0.4</v>
      </c>
      <c r="U19" s="145">
        <v>0.10299999999999999</v>
      </c>
      <c r="V19" s="145">
        <v>0.5</v>
      </c>
      <c r="W19" s="145">
        <v>4796</v>
      </c>
      <c r="X19" s="145">
        <v>2</v>
      </c>
      <c r="Y19" s="145">
        <v>0</v>
      </c>
      <c r="Z19" s="145">
        <v>0.1</v>
      </c>
      <c r="AA19" s="145">
        <v>0.27100000000000002</v>
      </c>
      <c r="AB19" s="145">
        <v>56</v>
      </c>
      <c r="AC19" s="145">
        <v>2.27</v>
      </c>
      <c r="AD19" s="145">
        <v>35.700000000000003</v>
      </c>
      <c r="AE19" s="145">
        <v>0.4</v>
      </c>
      <c r="AF19" s="145" t="s">
        <v>194</v>
      </c>
      <c r="AG19" s="145">
        <v>150</v>
      </c>
      <c r="AH19" s="145">
        <v>9650</v>
      </c>
      <c r="AI19" s="145">
        <v>0.10299999999999999</v>
      </c>
      <c r="AJ19" s="145">
        <v>4</v>
      </c>
      <c r="AK19" s="145">
        <v>11</v>
      </c>
      <c r="AL19" s="145"/>
    </row>
    <row r="20" spans="1:38">
      <c r="A20" s="143" t="s">
        <v>57</v>
      </c>
      <c r="B20" s="143" t="s">
        <v>241</v>
      </c>
      <c r="C20" s="143" t="s">
        <v>318</v>
      </c>
      <c r="D20" s="144">
        <v>1377</v>
      </c>
      <c r="E20" s="144">
        <v>59</v>
      </c>
      <c r="F20" s="144" t="s">
        <v>188</v>
      </c>
      <c r="G20" s="145">
        <v>157</v>
      </c>
      <c r="H20" s="145">
        <v>1</v>
      </c>
      <c r="I20" s="145">
        <v>0</v>
      </c>
      <c r="J20" s="145">
        <v>0</v>
      </c>
      <c r="K20" s="145">
        <v>5</v>
      </c>
      <c r="L20" s="145">
        <v>26.5</v>
      </c>
      <c r="M20" s="145">
        <v>0</v>
      </c>
      <c r="N20" s="145">
        <v>1</v>
      </c>
      <c r="O20" s="145">
        <v>21</v>
      </c>
      <c r="P20" s="145">
        <v>1</v>
      </c>
      <c r="Q20" s="145">
        <v>0</v>
      </c>
      <c r="R20" s="145">
        <v>3.63</v>
      </c>
      <c r="S20" s="145">
        <v>1.41</v>
      </c>
      <c r="T20" s="145">
        <v>0.55000000000000004</v>
      </c>
      <c r="U20" s="145">
        <v>0.16400000000000001</v>
      </c>
      <c r="V20" s="145">
        <v>0.81</v>
      </c>
      <c r="W20" s="145">
        <v>4901</v>
      </c>
      <c r="X20" s="145">
        <v>3.6</v>
      </c>
      <c r="Y20" s="145">
        <v>3.3</v>
      </c>
      <c r="Z20" s="145">
        <v>0.11</v>
      </c>
      <c r="AA20" s="145">
        <v>0.17799999999999999</v>
      </c>
      <c r="AB20" s="145">
        <v>25</v>
      </c>
      <c r="AC20" s="145">
        <v>6.14</v>
      </c>
      <c r="AD20" s="145">
        <v>10.5</v>
      </c>
      <c r="AE20" s="145">
        <v>0.25</v>
      </c>
      <c r="AF20" s="145" t="s">
        <v>194</v>
      </c>
      <c r="AG20" s="145">
        <v>110</v>
      </c>
      <c r="AH20" s="145">
        <v>6075</v>
      </c>
      <c r="AI20" s="145">
        <v>0.16400000000000001</v>
      </c>
      <c r="AJ20" s="145">
        <v>2</v>
      </c>
      <c r="AK20" s="145">
        <v>6</v>
      </c>
      <c r="AL20" s="145"/>
    </row>
    <row r="21" spans="1:38">
      <c r="A21" s="143" t="s">
        <v>58</v>
      </c>
      <c r="B21" s="143" t="s">
        <v>249</v>
      </c>
      <c r="C21" s="143" t="s">
        <v>319</v>
      </c>
      <c r="D21" s="144">
        <v>3215</v>
      </c>
      <c r="E21" s="144">
        <v>213</v>
      </c>
      <c r="F21" s="144" t="s">
        <v>188</v>
      </c>
      <c r="G21" s="145">
        <v>492</v>
      </c>
      <c r="H21" s="145">
        <v>2</v>
      </c>
      <c r="I21" s="145">
        <v>1</v>
      </c>
      <c r="J21" s="145">
        <v>0</v>
      </c>
      <c r="K21" s="145">
        <v>10</v>
      </c>
      <c r="L21" s="145">
        <v>19</v>
      </c>
      <c r="M21" s="145">
        <v>1</v>
      </c>
      <c r="N21" s="145">
        <v>1</v>
      </c>
      <c r="O21" s="145">
        <v>16</v>
      </c>
      <c r="P21" s="145">
        <v>1</v>
      </c>
      <c r="Q21" s="145">
        <v>5</v>
      </c>
      <c r="R21" s="145">
        <v>4.3499999999999996</v>
      </c>
      <c r="S21" s="145">
        <v>1.69</v>
      </c>
      <c r="T21" s="145">
        <v>0.26</v>
      </c>
      <c r="U21" s="145">
        <v>0.21</v>
      </c>
      <c r="V21" s="145">
        <v>2.11</v>
      </c>
      <c r="W21" s="145">
        <v>19548</v>
      </c>
      <c r="X21" s="145">
        <v>6.1</v>
      </c>
      <c r="Y21" s="145">
        <v>3.7</v>
      </c>
      <c r="Z21" s="145">
        <v>0.15</v>
      </c>
      <c r="AA21" s="145">
        <v>0.11</v>
      </c>
      <c r="AB21" s="145">
        <v>36</v>
      </c>
      <c r="AC21" s="145">
        <v>0.94</v>
      </c>
      <c r="AD21" s="145">
        <v>33.200000000000003</v>
      </c>
      <c r="AE21" s="145">
        <v>0.56999999999999995</v>
      </c>
      <c r="AF21" s="145" t="s">
        <v>190</v>
      </c>
      <c r="AG21" s="145">
        <v>146</v>
      </c>
      <c r="AH21" s="145">
        <v>9247</v>
      </c>
      <c r="AI21" s="145">
        <v>0.21</v>
      </c>
      <c r="AJ21" s="145">
        <v>3</v>
      </c>
      <c r="AK21" s="145">
        <v>9</v>
      </c>
      <c r="AL21" s="145"/>
    </row>
    <row r="22" spans="1:38">
      <c r="A22" s="143" t="s">
        <v>128</v>
      </c>
      <c r="B22" s="143" t="s">
        <v>244</v>
      </c>
      <c r="C22" s="143" t="s">
        <v>319</v>
      </c>
      <c r="D22" s="144">
        <v>18765</v>
      </c>
      <c r="E22" s="144">
        <v>0</v>
      </c>
      <c r="F22" s="144" t="s">
        <v>195</v>
      </c>
      <c r="G22" s="145">
        <v>5664</v>
      </c>
      <c r="H22" s="145">
        <v>13</v>
      </c>
      <c r="I22" s="145">
        <v>11</v>
      </c>
      <c r="J22" s="145">
        <v>1</v>
      </c>
      <c r="K22" s="145">
        <v>16</v>
      </c>
      <c r="L22" s="145">
        <v>45</v>
      </c>
      <c r="M22" s="145">
        <v>1.4</v>
      </c>
      <c r="N22" s="145">
        <v>2</v>
      </c>
      <c r="O22" s="145">
        <v>40</v>
      </c>
      <c r="P22" s="145">
        <v>3</v>
      </c>
      <c r="Q22" s="145">
        <v>11</v>
      </c>
      <c r="R22" s="145">
        <v>3.98</v>
      </c>
      <c r="S22" s="145">
        <v>1.08</v>
      </c>
      <c r="T22" s="145">
        <v>0.46</v>
      </c>
      <c r="U22" s="145">
        <v>0.33200000000000002</v>
      </c>
      <c r="V22" s="145">
        <v>2.0499999999999998</v>
      </c>
      <c r="W22" s="145">
        <v>182355</v>
      </c>
      <c r="X22" s="145">
        <v>9.6999999999999993</v>
      </c>
      <c r="Y22" s="145">
        <v>3.5</v>
      </c>
      <c r="Z22" s="145">
        <v>0.3</v>
      </c>
      <c r="AA22" s="145">
        <v>0.16</v>
      </c>
      <c r="AB22" s="145">
        <v>42</v>
      </c>
      <c r="AC22" s="145" t="s">
        <v>123</v>
      </c>
      <c r="AD22" s="145">
        <v>319.2</v>
      </c>
      <c r="AE22" s="145">
        <v>0.9</v>
      </c>
      <c r="AF22" s="145" t="s">
        <v>194</v>
      </c>
      <c r="AG22" s="145">
        <v>995</v>
      </c>
      <c r="AH22" s="145">
        <v>88877</v>
      </c>
      <c r="AI22" s="145">
        <v>0.33200000000000002</v>
      </c>
      <c r="AJ22" s="145">
        <v>6</v>
      </c>
      <c r="AK22" s="145">
        <v>30</v>
      </c>
      <c r="AL22" s="145"/>
    </row>
    <row r="23" spans="1:38">
      <c r="A23" s="143" t="s">
        <v>207</v>
      </c>
      <c r="B23" s="143" t="s">
        <v>250</v>
      </c>
      <c r="C23" s="143" t="s">
        <v>319</v>
      </c>
      <c r="D23" s="144">
        <v>731</v>
      </c>
      <c r="E23" s="144">
        <v>660</v>
      </c>
      <c r="F23" s="144" t="s">
        <v>193</v>
      </c>
      <c r="G23" s="145">
        <v>496</v>
      </c>
      <c r="H23" s="145">
        <v>3</v>
      </c>
      <c r="I23" s="145">
        <v>1</v>
      </c>
      <c r="J23" s="145">
        <v>1</v>
      </c>
      <c r="K23" s="145">
        <v>11</v>
      </c>
      <c r="L23" s="145">
        <v>15</v>
      </c>
      <c r="M23" s="145">
        <v>1</v>
      </c>
      <c r="N23" s="145">
        <v>2</v>
      </c>
      <c r="O23" s="145">
        <v>28</v>
      </c>
      <c r="P23" s="145">
        <v>4</v>
      </c>
      <c r="Q23" s="145">
        <v>10</v>
      </c>
      <c r="R23" s="145">
        <v>6.11</v>
      </c>
      <c r="S23" s="145">
        <v>1.38</v>
      </c>
      <c r="T23" s="145">
        <v>0.04</v>
      </c>
      <c r="U23" s="145">
        <v>0.16200000000000001</v>
      </c>
      <c r="V23" s="145">
        <v>0.53</v>
      </c>
      <c r="W23" s="145">
        <v>5651</v>
      </c>
      <c r="X23" s="145">
        <v>7.7</v>
      </c>
      <c r="Y23" s="145">
        <v>30</v>
      </c>
      <c r="Z23" s="145">
        <v>0.68</v>
      </c>
      <c r="AA23" s="145">
        <v>0.59899999999999998</v>
      </c>
      <c r="AB23" s="145">
        <v>103</v>
      </c>
      <c r="AC23" s="145">
        <v>3.48</v>
      </c>
      <c r="AD23" s="145" t="s">
        <v>123</v>
      </c>
      <c r="AE23" s="145">
        <v>0.6</v>
      </c>
      <c r="AF23" s="145" t="s">
        <v>192</v>
      </c>
      <c r="AG23" s="145">
        <v>225</v>
      </c>
      <c r="AH23" s="145">
        <v>10683</v>
      </c>
      <c r="AI23" s="145">
        <v>0.16200000000000001</v>
      </c>
      <c r="AJ23" s="145">
        <v>5</v>
      </c>
      <c r="AK23" s="145">
        <v>7</v>
      </c>
      <c r="AL23" s="145">
        <v>18.3</v>
      </c>
    </row>
    <row r="24" spans="1:38">
      <c r="A24" s="143" t="s">
        <v>208</v>
      </c>
      <c r="B24" s="143" t="s">
        <v>241</v>
      </c>
      <c r="C24" s="143" t="s">
        <v>319</v>
      </c>
      <c r="D24" s="144">
        <v>2346</v>
      </c>
      <c r="E24" s="144">
        <v>209</v>
      </c>
      <c r="F24" s="144" t="s">
        <v>188</v>
      </c>
      <c r="G24" s="145">
        <v>403</v>
      </c>
      <c r="H24" s="145">
        <v>7</v>
      </c>
      <c r="I24" s="145">
        <v>1</v>
      </c>
      <c r="J24" s="145">
        <v>5</v>
      </c>
      <c r="K24" s="145">
        <v>7</v>
      </c>
      <c r="L24" s="145">
        <v>22</v>
      </c>
      <c r="M24" s="145">
        <v>0</v>
      </c>
      <c r="N24" s="145">
        <v>1</v>
      </c>
      <c r="O24" s="145">
        <v>12</v>
      </c>
      <c r="P24" s="145">
        <v>5</v>
      </c>
      <c r="Q24" s="145">
        <v>5</v>
      </c>
      <c r="R24" s="145">
        <v>4.9000000000000004</v>
      </c>
      <c r="S24" s="145">
        <v>1.35</v>
      </c>
      <c r="T24" s="145">
        <v>0.4</v>
      </c>
      <c r="U24" s="145">
        <v>0.309</v>
      </c>
      <c r="V24" s="145">
        <v>1.5</v>
      </c>
      <c r="W24" s="145">
        <v>12397</v>
      </c>
      <c r="X24" s="145">
        <v>5.3</v>
      </c>
      <c r="Y24" s="145">
        <v>5.3</v>
      </c>
      <c r="Z24" s="145">
        <v>0.17</v>
      </c>
      <c r="AA24" s="145">
        <v>0.37</v>
      </c>
      <c r="AB24" s="145">
        <v>13</v>
      </c>
      <c r="AC24" s="145">
        <v>0.5</v>
      </c>
      <c r="AD24" s="145">
        <v>21</v>
      </c>
      <c r="AE24" s="145">
        <v>0.4</v>
      </c>
      <c r="AF24" s="145" t="s">
        <v>194</v>
      </c>
      <c r="AG24" s="145">
        <v>130</v>
      </c>
      <c r="AH24" s="145">
        <v>8266</v>
      </c>
      <c r="AI24" s="145">
        <v>0.309</v>
      </c>
      <c r="AJ24" s="145">
        <v>4</v>
      </c>
      <c r="AK24" s="145">
        <v>9</v>
      </c>
      <c r="AL24" s="145"/>
    </row>
    <row r="25" spans="1:38">
      <c r="A25" s="143" t="s">
        <v>61</v>
      </c>
      <c r="B25" s="143" t="s">
        <v>241</v>
      </c>
      <c r="C25" s="143" t="s">
        <v>321</v>
      </c>
      <c r="D25" s="144">
        <v>1810</v>
      </c>
      <c r="E25" s="144">
        <v>152</v>
      </c>
      <c r="F25" s="144" t="s">
        <v>188</v>
      </c>
      <c r="G25" s="145">
        <v>159</v>
      </c>
      <c r="H25" s="145">
        <v>3</v>
      </c>
      <c r="I25" s="145">
        <v>2</v>
      </c>
      <c r="J25" s="145">
        <v>0</v>
      </c>
      <c r="K25" s="145">
        <v>4</v>
      </c>
      <c r="L25" s="145">
        <v>6</v>
      </c>
      <c r="M25" s="145">
        <v>0</v>
      </c>
      <c r="N25" s="145">
        <v>3</v>
      </c>
      <c r="O25" s="145">
        <v>9</v>
      </c>
      <c r="P25" s="145">
        <v>4</v>
      </c>
      <c r="Q25" s="145">
        <v>4</v>
      </c>
      <c r="R25" s="145">
        <v>2.56</v>
      </c>
      <c r="S25" s="145">
        <v>1.3</v>
      </c>
      <c r="T25" s="145">
        <v>0.7</v>
      </c>
      <c r="U25" s="145">
        <v>0.20300000000000001</v>
      </c>
      <c r="V25" s="145">
        <v>1.01</v>
      </c>
      <c r="W25" s="145">
        <v>4442</v>
      </c>
      <c r="X25" s="145">
        <v>2.5</v>
      </c>
      <c r="Y25" s="145">
        <v>1.5</v>
      </c>
      <c r="Z25" s="145">
        <v>0.09</v>
      </c>
      <c r="AA25" s="145">
        <v>0.189</v>
      </c>
      <c r="AB25" s="145">
        <v>2</v>
      </c>
      <c r="AC25" s="145">
        <v>0.22</v>
      </c>
      <c r="AD25" s="145">
        <v>12.6</v>
      </c>
      <c r="AE25" s="145">
        <v>0.2</v>
      </c>
      <c r="AF25" s="145" t="s">
        <v>194</v>
      </c>
      <c r="AG25" s="145">
        <v>72</v>
      </c>
      <c r="AH25" s="145">
        <v>4413</v>
      </c>
      <c r="AI25" s="145">
        <v>0.20300000000000001</v>
      </c>
      <c r="AJ25" s="145">
        <v>3</v>
      </c>
      <c r="AK25" s="145">
        <v>6</v>
      </c>
      <c r="AL25" s="145"/>
    </row>
    <row r="26" spans="1:38">
      <c r="A26" s="143" t="s">
        <v>62</v>
      </c>
      <c r="B26" s="143" t="s">
        <v>241</v>
      </c>
      <c r="C26" s="143" t="s">
        <v>321</v>
      </c>
      <c r="D26" s="144">
        <v>17573</v>
      </c>
      <c r="E26" s="144">
        <v>1930</v>
      </c>
      <c r="F26" s="144" t="s">
        <v>195</v>
      </c>
      <c r="G26" s="145">
        <v>3626</v>
      </c>
      <c r="H26" s="145">
        <v>10</v>
      </c>
      <c r="I26" s="145">
        <v>9</v>
      </c>
      <c r="J26" s="145">
        <v>0</v>
      </c>
      <c r="K26" s="145">
        <v>14</v>
      </c>
      <c r="L26" s="145">
        <v>40</v>
      </c>
      <c r="M26" s="145">
        <v>1.4</v>
      </c>
      <c r="N26" s="145">
        <v>2</v>
      </c>
      <c r="O26" s="145">
        <v>131</v>
      </c>
      <c r="P26" s="145">
        <v>12</v>
      </c>
      <c r="Q26" s="145">
        <v>8</v>
      </c>
      <c r="R26" s="145" t="s">
        <v>123</v>
      </c>
      <c r="S26" s="145">
        <v>1.62</v>
      </c>
      <c r="T26" s="145">
        <v>0.49</v>
      </c>
      <c r="U26" s="145">
        <v>0.155</v>
      </c>
      <c r="V26" s="145">
        <v>2.4300000000000002</v>
      </c>
      <c r="W26" s="145">
        <v>105166</v>
      </c>
      <c r="X26" s="145">
        <v>6</v>
      </c>
      <c r="Y26" s="145">
        <v>2.2999999999999998</v>
      </c>
      <c r="Z26" s="145">
        <v>0.21</v>
      </c>
      <c r="AA26" s="145">
        <v>0.106</v>
      </c>
      <c r="AB26" s="145">
        <v>77</v>
      </c>
      <c r="AC26" s="145">
        <v>0.49</v>
      </c>
      <c r="AD26" s="145">
        <v>205.8</v>
      </c>
      <c r="AE26" s="145">
        <v>0.8</v>
      </c>
      <c r="AF26" s="145" t="s">
        <v>194</v>
      </c>
      <c r="AG26" s="145">
        <v>1086</v>
      </c>
      <c r="AH26" s="145">
        <v>43316</v>
      </c>
      <c r="AI26" s="145">
        <v>0.155</v>
      </c>
      <c r="AJ26" s="145">
        <v>6</v>
      </c>
      <c r="AK26" s="145">
        <v>25</v>
      </c>
      <c r="AL26" s="145"/>
    </row>
    <row r="27" spans="1:38">
      <c r="A27" s="143" t="s">
        <v>63</v>
      </c>
      <c r="B27" s="143" t="s">
        <v>241</v>
      </c>
      <c r="C27" s="143" t="s">
        <v>245</v>
      </c>
      <c r="D27" s="144">
        <v>681</v>
      </c>
      <c r="E27" s="144">
        <v>132</v>
      </c>
      <c r="F27" s="144" t="s">
        <v>294</v>
      </c>
      <c r="G27" s="145">
        <v>140</v>
      </c>
      <c r="H27" s="145">
        <v>3</v>
      </c>
      <c r="I27" s="145">
        <v>2</v>
      </c>
      <c r="J27" s="145">
        <v>0</v>
      </c>
      <c r="K27" s="145">
        <v>2</v>
      </c>
      <c r="L27" s="145">
        <v>19</v>
      </c>
      <c r="M27" s="145">
        <v>1</v>
      </c>
      <c r="N27" s="145">
        <v>1</v>
      </c>
      <c r="O27" s="145">
        <v>6</v>
      </c>
      <c r="P27" s="145">
        <v>1</v>
      </c>
      <c r="Q27" s="145">
        <v>3</v>
      </c>
      <c r="R27" s="145">
        <v>10.53</v>
      </c>
      <c r="S27" s="145">
        <v>1.1399999999999999</v>
      </c>
      <c r="T27" s="145">
        <v>0.93</v>
      </c>
      <c r="U27" s="145">
        <v>0.28399999999999997</v>
      </c>
      <c r="V27" s="145">
        <v>0.93</v>
      </c>
      <c r="W27" s="145">
        <v>5241</v>
      </c>
      <c r="X27" s="145">
        <v>7.7</v>
      </c>
      <c r="Y27" s="145">
        <v>7.4</v>
      </c>
      <c r="Z27" s="145">
        <v>0.20599999999999999</v>
      </c>
      <c r="AA27" s="145">
        <v>0.14299999999999999</v>
      </c>
      <c r="AB27" s="145">
        <v>4</v>
      </c>
      <c r="AC27" s="145">
        <v>0.43</v>
      </c>
      <c r="AD27" s="145">
        <v>8.4</v>
      </c>
      <c r="AE27" s="145">
        <v>0.1</v>
      </c>
      <c r="AF27" s="145" t="s">
        <v>275</v>
      </c>
      <c r="AG27" s="145">
        <v>112</v>
      </c>
      <c r="AH27" s="145">
        <v>5662</v>
      </c>
      <c r="AI27" s="145">
        <v>0.28399999999999997</v>
      </c>
      <c r="AJ27" s="145">
        <v>3</v>
      </c>
      <c r="AK27" s="145">
        <v>7</v>
      </c>
      <c r="AL27" s="145"/>
    </row>
    <row r="28" spans="1:38">
      <c r="A28" s="143" t="s">
        <v>210</v>
      </c>
      <c r="B28" s="143" t="s">
        <v>241</v>
      </c>
      <c r="C28" s="143" t="s">
        <v>245</v>
      </c>
      <c r="D28" s="144">
        <v>1869</v>
      </c>
      <c r="E28" s="144">
        <v>0</v>
      </c>
      <c r="F28" s="144" t="s">
        <v>292</v>
      </c>
      <c r="G28" s="145">
        <v>1599</v>
      </c>
      <c r="H28" s="145">
        <v>7</v>
      </c>
      <c r="I28" s="145">
        <v>1</v>
      </c>
      <c r="J28" s="145">
        <v>5</v>
      </c>
      <c r="K28" s="145">
        <v>5</v>
      </c>
      <c r="L28" s="145">
        <v>16.5</v>
      </c>
      <c r="M28" s="145">
        <v>4</v>
      </c>
      <c r="N28" s="145">
        <v>4</v>
      </c>
      <c r="O28" s="145">
        <v>32</v>
      </c>
      <c r="P28" s="145">
        <v>4</v>
      </c>
      <c r="Q28" s="145">
        <v>12</v>
      </c>
      <c r="R28" s="145">
        <v>4.91</v>
      </c>
      <c r="S28" s="145" t="s">
        <v>123</v>
      </c>
      <c r="T28" s="145">
        <v>0</v>
      </c>
      <c r="U28" s="145">
        <v>0.23200000000000001</v>
      </c>
      <c r="V28" s="145">
        <v>1.01</v>
      </c>
      <c r="W28" s="145">
        <v>7362</v>
      </c>
      <c r="X28" s="145">
        <v>3.9</v>
      </c>
      <c r="Y28" s="145">
        <v>2.2999999999999998</v>
      </c>
      <c r="Z28" s="145">
        <v>0.86</v>
      </c>
      <c r="AA28" s="145">
        <v>2.4E-2</v>
      </c>
      <c r="AB28" s="145">
        <v>18</v>
      </c>
      <c r="AC28" s="145" t="s">
        <v>123</v>
      </c>
      <c r="AD28" s="145">
        <v>33.6</v>
      </c>
      <c r="AE28" s="145">
        <v>0.3</v>
      </c>
      <c r="AF28" s="145" t="s">
        <v>275</v>
      </c>
      <c r="AG28" s="145">
        <v>112</v>
      </c>
      <c r="AH28" s="145">
        <v>7258</v>
      </c>
      <c r="AI28" s="145">
        <v>0.23200000000000001</v>
      </c>
      <c r="AJ28" s="145">
        <v>3</v>
      </c>
      <c r="AK28" s="145">
        <v>6</v>
      </c>
      <c r="AL28" s="145"/>
    </row>
    <row r="29" spans="1:38">
      <c r="A29" s="143" t="s">
        <v>67</v>
      </c>
      <c r="B29" s="143" t="s">
        <v>241</v>
      </c>
      <c r="C29" s="143" t="s">
        <v>245</v>
      </c>
      <c r="D29" s="144">
        <v>10000</v>
      </c>
      <c r="E29" s="144">
        <v>1021</v>
      </c>
      <c r="F29" s="144" t="s">
        <v>297</v>
      </c>
      <c r="G29" s="145">
        <v>1532</v>
      </c>
      <c r="H29" s="145">
        <v>4</v>
      </c>
      <c r="I29" s="145">
        <v>3</v>
      </c>
      <c r="J29" s="145">
        <v>0</v>
      </c>
      <c r="K29" s="145">
        <v>6</v>
      </c>
      <c r="L29" s="145">
        <v>19</v>
      </c>
      <c r="M29" s="145">
        <v>0.3</v>
      </c>
      <c r="N29" s="145">
        <v>1</v>
      </c>
      <c r="O29" s="145">
        <v>17</v>
      </c>
      <c r="P29" s="145">
        <v>3</v>
      </c>
      <c r="Q29" s="145">
        <v>7</v>
      </c>
      <c r="R29" s="145">
        <v>2.1800000000000002</v>
      </c>
      <c r="S29" s="145">
        <v>1.21</v>
      </c>
      <c r="T29" s="145">
        <v>0</v>
      </c>
      <c r="U29" s="145">
        <v>7.1999999999999995E-2</v>
      </c>
      <c r="V29" s="145">
        <v>1.77</v>
      </c>
      <c r="W29" s="145">
        <v>33186</v>
      </c>
      <c r="X29" s="145">
        <v>3.3</v>
      </c>
      <c r="Y29" s="145">
        <v>1.9</v>
      </c>
      <c r="Z29" s="145">
        <v>0.15</v>
      </c>
      <c r="AA29" s="145">
        <v>0.11799999999999999</v>
      </c>
      <c r="AB29" s="145">
        <v>30</v>
      </c>
      <c r="AC29" s="145">
        <v>0.6</v>
      </c>
      <c r="AD29" s="145">
        <v>45.4</v>
      </c>
      <c r="AE29" s="145">
        <v>0.34</v>
      </c>
      <c r="AF29" s="145" t="s">
        <v>197</v>
      </c>
      <c r="AG29" s="145">
        <v>295</v>
      </c>
      <c r="AH29" s="145">
        <v>18796</v>
      </c>
      <c r="AI29" s="145">
        <v>7.1999999999999995E-2</v>
      </c>
      <c r="AJ29" s="145">
        <v>6</v>
      </c>
      <c r="AK29" s="145">
        <v>18</v>
      </c>
      <c r="AL29" s="145"/>
    </row>
    <row r="30" spans="1:38">
      <c r="A30" s="143" t="s">
        <v>71</v>
      </c>
      <c r="B30" s="143" t="s">
        <v>241</v>
      </c>
      <c r="C30" s="143" t="s">
        <v>318</v>
      </c>
      <c r="D30" s="144">
        <v>6554</v>
      </c>
      <c r="E30" s="144">
        <v>647</v>
      </c>
      <c r="F30" s="144" t="s">
        <v>193</v>
      </c>
      <c r="G30" s="145">
        <v>809</v>
      </c>
      <c r="H30" s="145">
        <v>3</v>
      </c>
      <c r="I30" s="145">
        <v>2</v>
      </c>
      <c r="J30" s="145">
        <v>0</v>
      </c>
      <c r="K30" s="145">
        <v>9</v>
      </c>
      <c r="L30" s="145">
        <v>9</v>
      </c>
      <c r="M30" s="145">
        <v>0.5</v>
      </c>
      <c r="N30" s="145">
        <v>1</v>
      </c>
      <c r="O30" s="145">
        <v>14</v>
      </c>
      <c r="P30" s="145">
        <v>1</v>
      </c>
      <c r="Q30" s="145">
        <v>4</v>
      </c>
      <c r="R30" s="145" t="s">
        <v>123</v>
      </c>
      <c r="S30" s="145">
        <v>1.08</v>
      </c>
      <c r="T30" s="145">
        <v>0.47</v>
      </c>
      <c r="U30" s="145">
        <v>0.17680000000000001</v>
      </c>
      <c r="V30" s="145">
        <v>1.75</v>
      </c>
      <c r="W30" s="145">
        <v>34003</v>
      </c>
      <c r="X30" s="145">
        <v>5.2</v>
      </c>
      <c r="Y30" s="145">
        <v>4.42</v>
      </c>
      <c r="Z30" s="145">
        <v>0.123</v>
      </c>
      <c r="AA30" s="145">
        <v>0.17199999999999999</v>
      </c>
      <c r="AB30" s="145">
        <v>70</v>
      </c>
      <c r="AC30" s="145" t="s">
        <v>123</v>
      </c>
      <c r="AD30" s="145">
        <v>67.2</v>
      </c>
      <c r="AE30" s="145">
        <v>0.5</v>
      </c>
      <c r="AF30" s="145" t="s">
        <v>194</v>
      </c>
      <c r="AG30" s="145">
        <v>550</v>
      </c>
      <c r="AH30" s="145">
        <v>19417</v>
      </c>
      <c r="AI30" s="145">
        <v>0.17699999999999999</v>
      </c>
      <c r="AJ30" s="145">
        <v>5</v>
      </c>
      <c r="AK30" s="145">
        <v>23.3</v>
      </c>
      <c r="AL30" s="145"/>
    </row>
    <row r="31" spans="1:38">
      <c r="A31" s="143" t="s">
        <v>106</v>
      </c>
      <c r="B31" s="143" t="s">
        <v>241</v>
      </c>
      <c r="C31" s="143" t="s">
        <v>319</v>
      </c>
      <c r="D31" s="144">
        <v>3219</v>
      </c>
      <c r="E31" s="144">
        <v>300</v>
      </c>
      <c r="F31" s="144" t="s">
        <v>188</v>
      </c>
      <c r="G31" s="145">
        <v>807</v>
      </c>
      <c r="H31" s="145">
        <v>4</v>
      </c>
      <c r="I31" s="145">
        <v>3</v>
      </c>
      <c r="J31" s="145">
        <v>0</v>
      </c>
      <c r="K31" s="145">
        <v>14</v>
      </c>
      <c r="L31" s="145">
        <v>39</v>
      </c>
      <c r="M31" s="145">
        <v>1.3</v>
      </c>
      <c r="N31" s="145">
        <v>1</v>
      </c>
      <c r="O31" s="145">
        <v>56</v>
      </c>
      <c r="P31" s="145">
        <v>10</v>
      </c>
      <c r="Q31" s="145">
        <v>12</v>
      </c>
      <c r="R31" s="145">
        <v>6.6</v>
      </c>
      <c r="S31" s="145">
        <v>1.06</v>
      </c>
      <c r="T31" s="145">
        <v>0.11</v>
      </c>
      <c r="U31" s="145">
        <v>0.182</v>
      </c>
      <c r="V31" s="145">
        <v>2.64</v>
      </c>
      <c r="W31" s="145">
        <v>31536</v>
      </c>
      <c r="X31" s="145">
        <v>9.8000000000000007</v>
      </c>
      <c r="Y31" s="145">
        <v>6.1</v>
      </c>
      <c r="Z31" s="145">
        <v>0.25</v>
      </c>
      <c r="AA31" s="145">
        <v>0.10299999999999999</v>
      </c>
      <c r="AB31" s="145">
        <v>719</v>
      </c>
      <c r="AC31" s="145">
        <v>1.83</v>
      </c>
      <c r="AD31" s="145">
        <v>100.8</v>
      </c>
      <c r="AE31" s="145">
        <v>0.8</v>
      </c>
      <c r="AF31" s="145" t="s">
        <v>192</v>
      </c>
      <c r="AG31" s="145">
        <v>86</v>
      </c>
      <c r="AH31" s="145">
        <v>11933</v>
      </c>
      <c r="AI31" s="145">
        <v>0.182</v>
      </c>
      <c r="AJ31" s="145">
        <v>4</v>
      </c>
      <c r="AK31" s="145">
        <v>9</v>
      </c>
      <c r="AL31" s="145"/>
    </row>
    <row r="32" spans="1:38">
      <c r="A32" s="143" t="s">
        <v>74</v>
      </c>
      <c r="B32" s="143" t="s">
        <v>241</v>
      </c>
      <c r="C32" s="143" t="s">
        <v>321</v>
      </c>
      <c r="D32" s="144">
        <v>3659</v>
      </c>
      <c r="E32" s="144">
        <v>299</v>
      </c>
      <c r="F32" s="144" t="s">
        <v>188</v>
      </c>
      <c r="G32" s="145">
        <v>454</v>
      </c>
      <c r="H32" s="145">
        <v>2</v>
      </c>
      <c r="I32" s="145">
        <v>1</v>
      </c>
      <c r="J32" s="145">
        <v>0</v>
      </c>
      <c r="K32" s="145">
        <v>5</v>
      </c>
      <c r="L32" s="145">
        <v>17</v>
      </c>
      <c r="M32" s="145">
        <v>12</v>
      </c>
      <c r="N32" s="145">
        <v>8</v>
      </c>
      <c r="O32" s="145">
        <v>32</v>
      </c>
      <c r="P32" s="145">
        <v>7</v>
      </c>
      <c r="Q32" s="145">
        <v>8</v>
      </c>
      <c r="R32" s="145">
        <v>1.79</v>
      </c>
      <c r="S32" s="145">
        <v>1.54</v>
      </c>
      <c r="T32" s="145" t="s">
        <v>123</v>
      </c>
      <c r="U32" s="145">
        <v>9.9000000000000005E-2</v>
      </c>
      <c r="V32" s="145">
        <v>1.32</v>
      </c>
      <c r="W32" s="145">
        <v>9242</v>
      </c>
      <c r="X32" s="145">
        <v>2.5</v>
      </c>
      <c r="Y32" s="145">
        <v>2.8</v>
      </c>
      <c r="Z32" s="145">
        <v>0.12</v>
      </c>
      <c r="AA32" s="145">
        <v>7.9000000000000001E-2</v>
      </c>
      <c r="AB32" s="145">
        <v>60</v>
      </c>
      <c r="AC32" s="145">
        <v>3.01</v>
      </c>
      <c r="AD32" s="145">
        <v>21</v>
      </c>
      <c r="AE32" s="145">
        <v>0.25</v>
      </c>
      <c r="AF32" s="145" t="s">
        <v>190</v>
      </c>
      <c r="AG32" s="145">
        <v>140</v>
      </c>
      <c r="AH32" s="145">
        <v>6984</v>
      </c>
      <c r="AI32" s="145">
        <v>9.9000000000000005E-2</v>
      </c>
      <c r="AJ32" s="145">
        <v>4</v>
      </c>
      <c r="AK32" s="145">
        <v>11</v>
      </c>
      <c r="AL32" s="145"/>
    </row>
    <row r="33" spans="1:38">
      <c r="A33" s="143" t="s">
        <v>75</v>
      </c>
      <c r="B33" s="143" t="s">
        <v>241</v>
      </c>
      <c r="C33" s="143" t="s">
        <v>319</v>
      </c>
      <c r="D33" s="144">
        <v>3191</v>
      </c>
      <c r="E33" s="144">
        <v>223</v>
      </c>
      <c r="F33" s="144" t="s">
        <v>188</v>
      </c>
      <c r="G33" s="145">
        <v>400</v>
      </c>
      <c r="H33" s="145">
        <v>6</v>
      </c>
      <c r="I33" s="145">
        <v>0</v>
      </c>
      <c r="J33" s="145">
        <v>5</v>
      </c>
      <c r="K33" s="145">
        <v>5</v>
      </c>
      <c r="L33" s="145">
        <v>16.5</v>
      </c>
      <c r="M33" s="145">
        <v>0</v>
      </c>
      <c r="N33" s="145">
        <v>2</v>
      </c>
      <c r="O33" s="145">
        <v>28</v>
      </c>
      <c r="P33" s="145">
        <v>3</v>
      </c>
      <c r="Q33" s="145">
        <v>10</v>
      </c>
      <c r="R33" s="145">
        <v>4.6500000000000004</v>
      </c>
      <c r="S33" s="145">
        <v>1.41</v>
      </c>
      <c r="T33" s="145">
        <v>0.38</v>
      </c>
      <c r="U33" s="145">
        <v>0.21199999999999999</v>
      </c>
      <c r="V33" s="145">
        <v>1.43</v>
      </c>
      <c r="W33" s="145">
        <v>14965</v>
      </c>
      <c r="X33" s="145">
        <v>4.7</v>
      </c>
      <c r="Y33" s="145">
        <v>2</v>
      </c>
      <c r="Z33" s="145">
        <v>0.13</v>
      </c>
      <c r="AA33" s="145">
        <v>0.16300000000000001</v>
      </c>
      <c r="AB33" s="145">
        <v>28</v>
      </c>
      <c r="AC33" s="145">
        <v>2.02</v>
      </c>
      <c r="AD33" s="145">
        <v>21.8</v>
      </c>
      <c r="AE33" s="145">
        <v>0.3</v>
      </c>
      <c r="AF33" s="145" t="s">
        <v>192</v>
      </c>
      <c r="AG33" s="145">
        <v>146</v>
      </c>
      <c r="AH33" s="145">
        <v>10449</v>
      </c>
      <c r="AI33" s="145">
        <v>0.21199999999999999</v>
      </c>
      <c r="AJ33" s="145">
        <v>4</v>
      </c>
      <c r="AK33" s="145">
        <v>9.5</v>
      </c>
      <c r="AL33" s="145"/>
    </row>
    <row r="34" spans="1:38">
      <c r="A34" s="143" t="s">
        <v>76</v>
      </c>
      <c r="B34" s="143" t="s">
        <v>241</v>
      </c>
      <c r="C34" s="143" t="s">
        <v>245</v>
      </c>
      <c r="D34" s="144">
        <v>3280</v>
      </c>
      <c r="E34" s="144">
        <v>325</v>
      </c>
      <c r="F34" s="144" t="s">
        <v>292</v>
      </c>
      <c r="G34" s="145">
        <v>417</v>
      </c>
      <c r="H34" s="145">
        <v>3</v>
      </c>
      <c r="I34" s="145">
        <v>1</v>
      </c>
      <c r="J34" s="145">
        <v>1</v>
      </c>
      <c r="K34" s="145">
        <v>5</v>
      </c>
      <c r="L34" s="145">
        <v>25</v>
      </c>
      <c r="M34" s="145">
        <v>2</v>
      </c>
      <c r="N34" s="145">
        <v>1</v>
      </c>
      <c r="O34" s="145">
        <v>38</v>
      </c>
      <c r="P34" s="145">
        <v>4</v>
      </c>
      <c r="Q34" s="145">
        <v>5</v>
      </c>
      <c r="R34" s="145">
        <v>2.59</v>
      </c>
      <c r="S34" s="145">
        <v>2</v>
      </c>
      <c r="T34" s="145">
        <v>0.46</v>
      </c>
      <c r="U34" s="145">
        <v>0.189</v>
      </c>
      <c r="V34" s="145">
        <v>1.0900000000000001</v>
      </c>
      <c r="W34" s="145">
        <v>8874</v>
      </c>
      <c r="X34" s="145">
        <v>2.7</v>
      </c>
      <c r="Y34" s="145">
        <v>1.5</v>
      </c>
      <c r="Z34" s="145">
        <v>0.13</v>
      </c>
      <c r="AA34" s="145">
        <v>0.122</v>
      </c>
      <c r="AB34" s="145">
        <v>5</v>
      </c>
      <c r="AC34" s="145">
        <v>0.45</v>
      </c>
      <c r="AD34" s="145">
        <v>14.7</v>
      </c>
      <c r="AE34" s="145">
        <v>0.3</v>
      </c>
      <c r="AF34" s="145" t="s">
        <v>275</v>
      </c>
      <c r="AG34" s="145">
        <v>64</v>
      </c>
      <c r="AH34" s="145">
        <v>8115</v>
      </c>
      <c r="AI34" s="145">
        <v>0.189</v>
      </c>
      <c r="AJ34" s="145">
        <v>2</v>
      </c>
      <c r="AK34" s="145">
        <v>16</v>
      </c>
      <c r="AL34" s="145"/>
    </row>
    <row r="35" spans="1:38">
      <c r="A35" s="143" t="s">
        <v>77</v>
      </c>
      <c r="B35" s="143" t="s">
        <v>241</v>
      </c>
      <c r="C35" s="143" t="s">
        <v>319</v>
      </c>
      <c r="D35" s="144">
        <v>2595</v>
      </c>
      <c r="E35" s="144">
        <v>244</v>
      </c>
      <c r="F35" s="144" t="s">
        <v>188</v>
      </c>
      <c r="G35" s="145">
        <v>346</v>
      </c>
      <c r="H35" s="145">
        <v>2</v>
      </c>
      <c r="I35" s="145">
        <v>0</v>
      </c>
      <c r="J35" s="145">
        <v>1</v>
      </c>
      <c r="K35" s="145">
        <v>7</v>
      </c>
      <c r="L35" s="145">
        <v>8</v>
      </c>
      <c r="M35" s="145">
        <v>0</v>
      </c>
      <c r="N35" s="145">
        <v>3</v>
      </c>
      <c r="O35" s="145">
        <v>11</v>
      </c>
      <c r="P35" s="145">
        <v>3</v>
      </c>
      <c r="Q35" s="145">
        <v>2</v>
      </c>
      <c r="R35" s="145">
        <v>3.85</v>
      </c>
      <c r="S35" s="145">
        <v>2</v>
      </c>
      <c r="T35" s="145">
        <v>0.68899999999999995</v>
      </c>
      <c r="U35" s="145">
        <v>0.113</v>
      </c>
      <c r="V35" s="145">
        <v>1.02</v>
      </c>
      <c r="W35" s="145">
        <v>8362</v>
      </c>
      <c r="X35" s="145">
        <v>3.2</v>
      </c>
      <c r="Y35" s="145">
        <v>1.9</v>
      </c>
      <c r="Z35" s="145">
        <v>0.13</v>
      </c>
      <c r="AA35" s="145">
        <v>0.15</v>
      </c>
      <c r="AB35" s="145">
        <v>113</v>
      </c>
      <c r="AC35" s="145">
        <v>0.46</v>
      </c>
      <c r="AD35" s="145">
        <v>17.2</v>
      </c>
      <c r="AE35" s="145">
        <v>0.4</v>
      </c>
      <c r="AF35" s="145" t="s">
        <v>190</v>
      </c>
      <c r="AG35" s="145">
        <v>120</v>
      </c>
      <c r="AH35" s="145">
        <v>8203</v>
      </c>
      <c r="AI35" s="145">
        <v>0.113</v>
      </c>
      <c r="AJ35" s="145">
        <v>3</v>
      </c>
      <c r="AK35" s="145">
        <v>6</v>
      </c>
      <c r="AL35" s="145"/>
    </row>
    <row r="36" spans="1:38">
      <c r="A36" s="143" t="s">
        <v>78</v>
      </c>
      <c r="B36" s="143" t="s">
        <v>241</v>
      </c>
      <c r="C36" s="143" t="s">
        <v>319</v>
      </c>
      <c r="D36" s="144">
        <v>1374</v>
      </c>
      <c r="E36" s="144">
        <v>88</v>
      </c>
      <c r="F36" s="144" t="s">
        <v>188</v>
      </c>
      <c r="G36" s="145">
        <v>170</v>
      </c>
      <c r="H36" s="145">
        <v>3</v>
      </c>
      <c r="I36" s="145">
        <v>0</v>
      </c>
      <c r="J36" s="145">
        <v>2</v>
      </c>
      <c r="K36" s="145">
        <v>4</v>
      </c>
      <c r="L36" s="145">
        <v>18</v>
      </c>
      <c r="M36" s="145">
        <v>0</v>
      </c>
      <c r="N36" s="145">
        <v>1</v>
      </c>
      <c r="O36" s="145">
        <v>21</v>
      </c>
      <c r="P36" s="145">
        <v>4</v>
      </c>
      <c r="Q36" s="145">
        <v>1</v>
      </c>
      <c r="R36" s="145">
        <v>5.31</v>
      </c>
      <c r="S36" s="145">
        <v>1.52</v>
      </c>
      <c r="T36" s="145">
        <v>0.56000000000000005</v>
      </c>
      <c r="U36" s="145">
        <v>0.20100000000000001</v>
      </c>
      <c r="V36" s="145">
        <v>1.0900000000000001</v>
      </c>
      <c r="W36" s="145">
        <v>8391</v>
      </c>
      <c r="X36" s="145">
        <v>6.1</v>
      </c>
      <c r="Y36" s="145">
        <v>2</v>
      </c>
      <c r="Z36" s="145">
        <v>0.12</v>
      </c>
      <c r="AA36" s="145">
        <v>0.20599999999999999</v>
      </c>
      <c r="AB36" s="145">
        <v>18</v>
      </c>
      <c r="AC36" s="145">
        <v>1.82</v>
      </c>
      <c r="AD36" s="145">
        <v>16.8</v>
      </c>
      <c r="AE36" s="145">
        <v>0.2</v>
      </c>
      <c r="AF36" s="145" t="s">
        <v>190</v>
      </c>
      <c r="AG36" s="145">
        <v>90</v>
      </c>
      <c r="AH36" s="145">
        <v>7686</v>
      </c>
      <c r="AI36" s="145">
        <v>0.20100000000000001</v>
      </c>
      <c r="AJ36" s="145">
        <v>3</v>
      </c>
      <c r="AK36" s="145">
        <v>8</v>
      </c>
      <c r="AL36" s="145"/>
    </row>
    <row r="37" spans="1:38">
      <c r="A37" s="143" t="s">
        <v>79</v>
      </c>
      <c r="B37" s="143" t="s">
        <v>241</v>
      </c>
      <c r="C37" s="143" t="s">
        <v>318</v>
      </c>
      <c r="D37" s="144">
        <v>7802</v>
      </c>
      <c r="E37" s="144">
        <v>798</v>
      </c>
      <c r="F37" s="144" t="s">
        <v>193</v>
      </c>
      <c r="G37" s="145">
        <v>1069</v>
      </c>
      <c r="H37" s="145">
        <v>5</v>
      </c>
      <c r="I37" s="145">
        <v>2</v>
      </c>
      <c r="J37" s="145">
        <v>2</v>
      </c>
      <c r="K37" s="145">
        <v>7</v>
      </c>
      <c r="L37" s="145">
        <v>16</v>
      </c>
      <c r="M37" s="145">
        <v>2</v>
      </c>
      <c r="N37" s="145">
        <v>6</v>
      </c>
      <c r="O37" s="145">
        <v>44</v>
      </c>
      <c r="P37" s="145">
        <v>14</v>
      </c>
      <c r="Q37" s="145">
        <v>5</v>
      </c>
      <c r="R37" s="145" t="s">
        <v>123</v>
      </c>
      <c r="S37" s="145">
        <v>1.4</v>
      </c>
      <c r="T37" s="145">
        <v>0.56000000000000005</v>
      </c>
      <c r="U37" s="145">
        <v>0.112</v>
      </c>
      <c r="V37" s="145">
        <v>1.99</v>
      </c>
      <c r="W37" s="145">
        <v>29031</v>
      </c>
      <c r="X37" s="145">
        <v>3.7</v>
      </c>
      <c r="Y37" s="145">
        <v>3.9</v>
      </c>
      <c r="Z37" s="145">
        <v>0.14000000000000001</v>
      </c>
      <c r="AA37" s="145">
        <v>0.22500000000000001</v>
      </c>
      <c r="AB37" s="145">
        <v>34</v>
      </c>
      <c r="AC37" s="145">
        <v>0.8</v>
      </c>
      <c r="AD37" s="145">
        <v>41.2</v>
      </c>
      <c r="AE37" s="145">
        <v>0.4</v>
      </c>
      <c r="AF37" s="145" t="s">
        <v>190</v>
      </c>
      <c r="AG37" s="145">
        <v>262</v>
      </c>
      <c r="AH37" s="145">
        <v>14554</v>
      </c>
      <c r="AI37" s="145">
        <v>0.112</v>
      </c>
      <c r="AJ37" s="145">
        <v>3</v>
      </c>
      <c r="AK37" s="145">
        <v>15</v>
      </c>
      <c r="AL37" s="145"/>
    </row>
    <row r="38" spans="1:38">
      <c r="A38" s="143" t="s">
        <v>80</v>
      </c>
      <c r="B38" s="143" t="s">
        <v>241</v>
      </c>
      <c r="C38" s="143" t="s">
        <v>319</v>
      </c>
      <c r="D38" s="144">
        <v>5997</v>
      </c>
      <c r="E38" s="144">
        <v>539</v>
      </c>
      <c r="F38" s="144" t="s">
        <v>193</v>
      </c>
      <c r="G38" s="145">
        <v>724</v>
      </c>
      <c r="H38" s="145">
        <v>5</v>
      </c>
      <c r="I38" s="145">
        <v>1</v>
      </c>
      <c r="J38" s="145">
        <v>3</v>
      </c>
      <c r="K38" s="145">
        <v>11</v>
      </c>
      <c r="L38" s="145">
        <v>31</v>
      </c>
      <c r="M38" s="145">
        <v>1</v>
      </c>
      <c r="N38" s="145">
        <v>1</v>
      </c>
      <c r="O38" s="145">
        <v>12</v>
      </c>
      <c r="P38" s="145">
        <v>3</v>
      </c>
      <c r="Q38" s="145">
        <v>2</v>
      </c>
      <c r="R38" s="145">
        <v>4.08</v>
      </c>
      <c r="S38" s="145">
        <v>1.19</v>
      </c>
      <c r="T38" s="145">
        <v>0.25</v>
      </c>
      <c r="U38" s="145">
        <v>0.16600000000000001</v>
      </c>
      <c r="V38" s="145">
        <v>1.96</v>
      </c>
      <c r="W38" s="145">
        <v>28297</v>
      </c>
      <c r="X38" s="145">
        <v>4.7</v>
      </c>
      <c r="Y38" s="145" t="s">
        <v>123</v>
      </c>
      <c r="Z38" s="145">
        <v>0.12</v>
      </c>
      <c r="AA38" s="145">
        <v>0.17699999999999999</v>
      </c>
      <c r="AB38" s="145">
        <v>54</v>
      </c>
      <c r="AC38" s="145">
        <v>1.97</v>
      </c>
      <c r="AD38" s="145">
        <v>47.5</v>
      </c>
      <c r="AE38" s="145">
        <v>0.6</v>
      </c>
      <c r="AF38" s="145" t="s">
        <v>194</v>
      </c>
      <c r="AG38" s="145">
        <v>160</v>
      </c>
      <c r="AH38" s="145">
        <v>14471</v>
      </c>
      <c r="AI38" s="145">
        <v>0.16600000000000001</v>
      </c>
      <c r="AJ38" s="145">
        <v>4</v>
      </c>
      <c r="AK38" s="145">
        <v>9.5</v>
      </c>
      <c r="AL38" s="145"/>
    </row>
    <row r="39" spans="1:38">
      <c r="A39" s="143" t="s">
        <v>81</v>
      </c>
      <c r="B39" s="143" t="s">
        <v>241</v>
      </c>
      <c r="C39" s="143" t="s">
        <v>320</v>
      </c>
      <c r="D39" s="144">
        <v>16860</v>
      </c>
      <c r="E39" s="144">
        <v>1858</v>
      </c>
      <c r="F39" s="144" t="s">
        <v>195</v>
      </c>
      <c r="G39" s="145">
        <v>3087</v>
      </c>
      <c r="H39" s="145">
        <v>15</v>
      </c>
      <c r="I39" s="145">
        <v>14</v>
      </c>
      <c r="J39" s="145">
        <v>0</v>
      </c>
      <c r="K39" s="145">
        <v>14</v>
      </c>
      <c r="L39" s="145">
        <v>73.5</v>
      </c>
      <c r="M39" s="145">
        <v>0.9</v>
      </c>
      <c r="N39" s="145">
        <v>2</v>
      </c>
      <c r="O39" s="145">
        <v>94</v>
      </c>
      <c r="P39" s="145">
        <v>2</v>
      </c>
      <c r="Q39" s="145">
        <v>24</v>
      </c>
      <c r="R39" s="145">
        <v>2.97</v>
      </c>
      <c r="S39" s="145">
        <v>1.26</v>
      </c>
      <c r="T39" s="145">
        <v>0.56899999999999995</v>
      </c>
      <c r="U39" s="145">
        <v>0.13700000000000001</v>
      </c>
      <c r="V39" s="145">
        <v>1.41</v>
      </c>
      <c r="W39" s="145">
        <v>88010</v>
      </c>
      <c r="X39" s="145">
        <v>5.2</v>
      </c>
      <c r="Y39" s="145">
        <v>3.2</v>
      </c>
      <c r="Z39" s="145">
        <v>0.18</v>
      </c>
      <c r="AA39" s="145" t="s">
        <v>123</v>
      </c>
      <c r="AB39" s="145">
        <v>24</v>
      </c>
      <c r="AC39" s="145">
        <v>0.19</v>
      </c>
      <c r="AD39" s="145">
        <v>228.9</v>
      </c>
      <c r="AE39" s="145">
        <v>0.8</v>
      </c>
      <c r="AF39" s="145" t="s">
        <v>194</v>
      </c>
      <c r="AG39" s="145">
        <v>1050.5</v>
      </c>
      <c r="AH39" s="145">
        <v>62463</v>
      </c>
      <c r="AI39" s="145">
        <v>0.13700000000000001</v>
      </c>
      <c r="AJ39" s="145">
        <v>6</v>
      </c>
      <c r="AK39" s="145">
        <v>46</v>
      </c>
      <c r="AL39" s="145"/>
    </row>
    <row r="40" spans="1:38">
      <c r="A40" s="143" t="s">
        <v>211</v>
      </c>
      <c r="B40" s="143" t="s">
        <v>244</v>
      </c>
      <c r="C40" s="143" t="s">
        <v>318</v>
      </c>
      <c r="D40" s="144">
        <v>34599</v>
      </c>
      <c r="E40" s="144">
        <v>3604</v>
      </c>
      <c r="F40" s="144" t="s">
        <v>195</v>
      </c>
      <c r="G40" s="145">
        <v>11192</v>
      </c>
      <c r="H40" s="145">
        <v>34</v>
      </c>
      <c r="I40" s="145"/>
      <c r="J40" s="145"/>
      <c r="K40" s="145"/>
      <c r="L40" s="145"/>
      <c r="M40" s="145"/>
      <c r="N40" s="145">
        <v>1</v>
      </c>
      <c r="O40" s="145">
        <v>106</v>
      </c>
      <c r="P40" s="145">
        <v>1</v>
      </c>
      <c r="Q40" s="145"/>
      <c r="R40" s="145">
        <v>10.8</v>
      </c>
      <c r="S40" s="145" t="s">
        <v>123</v>
      </c>
      <c r="T40" s="145">
        <v>0.4</v>
      </c>
      <c r="U40" s="145"/>
      <c r="V40" s="145">
        <v>13.51</v>
      </c>
      <c r="W40" s="145">
        <v>442450</v>
      </c>
      <c r="X40" s="145">
        <v>12.8</v>
      </c>
      <c r="Y40" s="145">
        <v>9.3000000000000007</v>
      </c>
      <c r="Z40" s="145">
        <v>2.36</v>
      </c>
      <c r="AA40" s="145" t="s">
        <v>123</v>
      </c>
      <c r="AB40" s="145">
        <v>106</v>
      </c>
      <c r="AC40" s="145" t="s">
        <v>123</v>
      </c>
      <c r="AD40" s="145"/>
      <c r="AE40" s="145"/>
      <c r="AF40" s="145"/>
      <c r="AG40" s="145"/>
      <c r="AH40" s="145"/>
      <c r="AI40" s="145"/>
      <c r="AJ40" s="145"/>
      <c r="AK40" s="145"/>
      <c r="AL40" s="145"/>
    </row>
    <row r="41" spans="1:38">
      <c r="A41" s="143" t="s">
        <v>131</v>
      </c>
      <c r="B41" s="143" t="s">
        <v>250</v>
      </c>
      <c r="C41" s="143" t="s">
        <v>318</v>
      </c>
      <c r="D41" s="144">
        <v>655</v>
      </c>
      <c r="E41" s="144">
        <v>568</v>
      </c>
      <c r="F41" s="144" t="s">
        <v>193</v>
      </c>
      <c r="G41" s="145">
        <v>396</v>
      </c>
      <c r="H41" s="145">
        <v>1</v>
      </c>
      <c r="I41" s="145">
        <v>0</v>
      </c>
      <c r="J41" s="145">
        <v>0</v>
      </c>
      <c r="K41" s="145">
        <v>7</v>
      </c>
      <c r="L41" s="145">
        <v>9</v>
      </c>
      <c r="M41" s="145">
        <v>0</v>
      </c>
      <c r="N41" s="145">
        <v>1</v>
      </c>
      <c r="O41" s="145">
        <v>11</v>
      </c>
      <c r="P41" s="145">
        <v>1</v>
      </c>
      <c r="Q41" s="145">
        <v>0</v>
      </c>
      <c r="R41" s="145">
        <v>9.5299999999999994</v>
      </c>
      <c r="S41" s="145">
        <v>1.99</v>
      </c>
      <c r="T41" s="145" t="s">
        <v>123</v>
      </c>
      <c r="U41" s="145">
        <v>0.08</v>
      </c>
      <c r="V41" s="145">
        <v>0.53</v>
      </c>
      <c r="W41" s="145">
        <v>3393</v>
      </c>
      <c r="X41" s="145">
        <v>5.2</v>
      </c>
      <c r="Y41" s="145">
        <v>14.3</v>
      </c>
      <c r="Z41" s="145">
        <v>0.6</v>
      </c>
      <c r="AA41" s="145">
        <v>0.55600000000000005</v>
      </c>
      <c r="AB41" s="145">
        <v>12</v>
      </c>
      <c r="AC41" s="145">
        <v>0.34</v>
      </c>
      <c r="AD41" s="145" t="s">
        <v>123</v>
      </c>
      <c r="AE41" s="145">
        <v>0.4</v>
      </c>
      <c r="AF41" s="145" t="s">
        <v>194</v>
      </c>
      <c r="AG41" s="145">
        <v>138</v>
      </c>
      <c r="AH41" s="145">
        <v>6388</v>
      </c>
      <c r="AI41" s="145">
        <v>0.08</v>
      </c>
      <c r="AJ41" s="145">
        <v>5</v>
      </c>
      <c r="AK41" s="145">
        <v>18.8</v>
      </c>
      <c r="AL41" s="145">
        <v>0</v>
      </c>
    </row>
    <row r="42" spans="1:38">
      <c r="A42" s="143" t="s">
        <v>130</v>
      </c>
      <c r="B42" s="143" t="s">
        <v>250</v>
      </c>
      <c r="C42" s="143" t="s">
        <v>318</v>
      </c>
      <c r="D42" s="144">
        <v>596</v>
      </c>
      <c r="E42" s="144">
        <v>539</v>
      </c>
      <c r="F42" s="144" t="s">
        <v>193</v>
      </c>
      <c r="G42" s="145">
        <v>231</v>
      </c>
      <c r="H42" s="145">
        <v>1</v>
      </c>
      <c r="I42" s="145">
        <v>0</v>
      </c>
      <c r="J42" s="145">
        <v>0</v>
      </c>
      <c r="K42" s="145">
        <v>8</v>
      </c>
      <c r="L42" s="145">
        <v>14</v>
      </c>
      <c r="M42" s="145">
        <v>0</v>
      </c>
      <c r="N42" s="145">
        <v>1</v>
      </c>
      <c r="O42" s="145">
        <v>8</v>
      </c>
      <c r="P42" s="145">
        <v>1</v>
      </c>
      <c r="Q42" s="145">
        <v>2</v>
      </c>
      <c r="R42" s="145">
        <v>17.649999999999999</v>
      </c>
      <c r="S42" s="145">
        <v>1.42</v>
      </c>
      <c r="T42" s="145" t="s">
        <v>123</v>
      </c>
      <c r="U42" s="145">
        <v>0.14299999999999999</v>
      </c>
      <c r="V42" s="145">
        <v>0.16</v>
      </c>
      <c r="W42" s="145">
        <v>1298</v>
      </c>
      <c r="X42" s="145">
        <v>2.2000000000000002</v>
      </c>
      <c r="Y42" s="145">
        <v>2.7</v>
      </c>
      <c r="Z42" s="145">
        <v>0.39</v>
      </c>
      <c r="AA42" s="145">
        <v>1.0609999999999999</v>
      </c>
      <c r="AB42" s="145">
        <v>5</v>
      </c>
      <c r="AC42" s="145">
        <v>0.11</v>
      </c>
      <c r="AD42" s="145" t="s">
        <v>123</v>
      </c>
      <c r="AE42" s="145">
        <v>0.45</v>
      </c>
      <c r="AF42" s="145" t="s">
        <v>194</v>
      </c>
      <c r="AG42" s="145">
        <v>135</v>
      </c>
      <c r="AH42" s="145">
        <v>7907</v>
      </c>
      <c r="AI42" s="145">
        <v>0.14299999999999999</v>
      </c>
      <c r="AJ42" s="145">
        <v>4</v>
      </c>
      <c r="AK42" s="145">
        <v>20.5</v>
      </c>
      <c r="AL42" s="145">
        <v>20.5</v>
      </c>
    </row>
    <row r="43" spans="1:38">
      <c r="A43" s="143" t="s">
        <v>213</v>
      </c>
      <c r="B43" s="143" t="s">
        <v>250</v>
      </c>
      <c r="C43" s="143" t="s">
        <v>318</v>
      </c>
      <c r="D43" s="144">
        <v>1368</v>
      </c>
      <c r="E43" s="144">
        <v>1245</v>
      </c>
      <c r="F43" s="144" t="s">
        <v>195</v>
      </c>
      <c r="G43" s="145">
        <v>0</v>
      </c>
      <c r="H43" s="145">
        <v>1</v>
      </c>
      <c r="I43" s="145">
        <v>0</v>
      </c>
      <c r="J43" s="145">
        <v>0</v>
      </c>
      <c r="K43" s="145">
        <v>9</v>
      </c>
      <c r="L43" s="145">
        <v>27</v>
      </c>
      <c r="M43" s="145">
        <v>0</v>
      </c>
      <c r="N43" s="145">
        <v>2</v>
      </c>
      <c r="O43" s="145">
        <v>6</v>
      </c>
      <c r="P43" s="145">
        <v>6</v>
      </c>
      <c r="Q43" s="145">
        <v>0</v>
      </c>
      <c r="R43" s="145">
        <v>13.89</v>
      </c>
      <c r="S43" s="145">
        <v>1.74</v>
      </c>
      <c r="T43" s="145" t="s">
        <v>123</v>
      </c>
      <c r="U43" s="145">
        <v>0.13200000000000001</v>
      </c>
      <c r="V43" s="145">
        <v>0.15</v>
      </c>
      <c r="W43" s="145">
        <v>1694</v>
      </c>
      <c r="X43" s="145">
        <v>1.2</v>
      </c>
      <c r="Y43" s="145" t="s">
        <v>123</v>
      </c>
      <c r="Z43" s="145" t="s">
        <v>123</v>
      </c>
      <c r="AA43" s="145" t="s">
        <v>123</v>
      </c>
      <c r="AB43" s="145">
        <v>11</v>
      </c>
      <c r="AC43" s="145">
        <v>0.02</v>
      </c>
      <c r="AD43" s="145" t="s">
        <v>123</v>
      </c>
      <c r="AE43" s="145">
        <v>0.5</v>
      </c>
      <c r="AF43" s="145" t="s">
        <v>194</v>
      </c>
      <c r="AG43" s="145">
        <v>190</v>
      </c>
      <c r="AH43" s="145">
        <v>11368</v>
      </c>
      <c r="AI43" s="145">
        <v>0.13200000000000001</v>
      </c>
      <c r="AJ43" s="145">
        <v>5</v>
      </c>
      <c r="AK43" s="145">
        <v>35</v>
      </c>
      <c r="AL43" s="145">
        <v>18</v>
      </c>
    </row>
    <row r="44" spans="1:38">
      <c r="A44" s="143" t="s">
        <v>214</v>
      </c>
      <c r="B44" s="143" t="s">
        <v>241</v>
      </c>
      <c r="C44" s="143" t="s">
        <v>245</v>
      </c>
      <c r="D44" s="144">
        <v>2227</v>
      </c>
      <c r="E44" s="144">
        <v>287</v>
      </c>
      <c r="F44" s="144" t="s">
        <v>292</v>
      </c>
      <c r="G44" s="145">
        <v>268</v>
      </c>
      <c r="H44" s="145">
        <v>3</v>
      </c>
      <c r="I44" s="145">
        <v>2</v>
      </c>
      <c r="J44" s="145">
        <v>0</v>
      </c>
      <c r="K44" s="145">
        <v>1</v>
      </c>
      <c r="L44" s="145">
        <v>10</v>
      </c>
      <c r="M44" s="145">
        <v>1</v>
      </c>
      <c r="N44" s="145">
        <v>1</v>
      </c>
      <c r="O44" s="145">
        <v>9</v>
      </c>
      <c r="P44" s="145">
        <v>2</v>
      </c>
      <c r="Q44" s="145">
        <v>2</v>
      </c>
      <c r="R44" s="145">
        <v>3.2</v>
      </c>
      <c r="S44" s="145" t="s">
        <v>123</v>
      </c>
      <c r="T44" s="145">
        <v>0.44</v>
      </c>
      <c r="U44" s="145">
        <v>0.14299999999999999</v>
      </c>
      <c r="V44" s="145">
        <v>1.47</v>
      </c>
      <c r="W44" s="145">
        <v>8448</v>
      </c>
      <c r="X44" s="145">
        <v>3.8</v>
      </c>
      <c r="Y44" s="145">
        <v>2.9</v>
      </c>
      <c r="Z44" s="145">
        <v>0.12</v>
      </c>
      <c r="AA44" s="145">
        <v>0.157</v>
      </c>
      <c r="AB44" s="145">
        <v>5</v>
      </c>
      <c r="AC44" s="145">
        <v>0.24</v>
      </c>
      <c r="AD44" s="145">
        <v>10.1</v>
      </c>
      <c r="AE44" s="145">
        <v>0.05</v>
      </c>
      <c r="AF44" s="145" t="s">
        <v>275</v>
      </c>
      <c r="AG44" s="145">
        <v>170</v>
      </c>
      <c r="AH44" s="145">
        <v>5731</v>
      </c>
      <c r="AI44" s="145">
        <v>0.14299999999999999</v>
      </c>
      <c r="AJ44" s="145">
        <v>4</v>
      </c>
      <c r="AK44" s="145">
        <v>8</v>
      </c>
      <c r="AL44" s="145"/>
    </row>
    <row r="45" spans="1:38">
      <c r="A45" s="143" t="s">
        <v>83</v>
      </c>
      <c r="B45" s="143" t="s">
        <v>241</v>
      </c>
      <c r="C45" s="143" t="s">
        <v>245</v>
      </c>
      <c r="D45" s="144">
        <v>1106</v>
      </c>
      <c r="E45" s="144">
        <v>139</v>
      </c>
      <c r="F45" s="144" t="s">
        <v>292</v>
      </c>
      <c r="G45" s="145">
        <v>238</v>
      </c>
      <c r="H45" s="145">
        <v>2</v>
      </c>
      <c r="I45" s="145">
        <v>1</v>
      </c>
      <c r="J45" s="145">
        <v>0</v>
      </c>
      <c r="K45" s="145">
        <v>3</v>
      </c>
      <c r="L45" s="145">
        <v>17.5</v>
      </c>
      <c r="M45" s="145">
        <v>1</v>
      </c>
      <c r="N45" s="145">
        <v>1</v>
      </c>
      <c r="O45" s="145">
        <v>6</v>
      </c>
      <c r="P45" s="145">
        <v>1</v>
      </c>
      <c r="Q45" s="145">
        <v>6</v>
      </c>
      <c r="R45" s="145" t="s">
        <v>123</v>
      </c>
      <c r="S45" s="145">
        <v>1.41</v>
      </c>
      <c r="T45" s="145">
        <v>0.6</v>
      </c>
      <c r="U45" s="145">
        <v>0.16500000000000001</v>
      </c>
      <c r="V45" s="145">
        <v>1.06</v>
      </c>
      <c r="W45" s="145">
        <v>5482</v>
      </c>
      <c r="X45" s="145">
        <v>5</v>
      </c>
      <c r="Y45" s="145">
        <v>4.8</v>
      </c>
      <c r="Z45" s="145">
        <v>0.22</v>
      </c>
      <c r="AA45" s="145">
        <v>0.126</v>
      </c>
      <c r="AB45" s="145">
        <v>1</v>
      </c>
      <c r="AC45" s="145">
        <v>0.17</v>
      </c>
      <c r="AD45" s="145">
        <v>10.5</v>
      </c>
      <c r="AE45" s="145">
        <v>0.15</v>
      </c>
      <c r="AF45" s="145" t="s">
        <v>275</v>
      </c>
      <c r="AG45" s="145">
        <v>140</v>
      </c>
      <c r="AH45" s="145">
        <v>5180</v>
      </c>
      <c r="AI45" s="145">
        <v>0.16500000000000001</v>
      </c>
      <c r="AJ45" s="145">
        <v>3</v>
      </c>
      <c r="AK45" s="145">
        <v>6</v>
      </c>
      <c r="AL45" s="145"/>
    </row>
    <row r="46" spans="1:38">
      <c r="A46" s="143" t="s">
        <v>85</v>
      </c>
      <c r="B46" s="143" t="s">
        <v>241</v>
      </c>
      <c r="C46" s="143" t="s">
        <v>245</v>
      </c>
      <c r="D46" s="144">
        <v>1572</v>
      </c>
      <c r="E46" s="144">
        <v>75</v>
      </c>
      <c r="F46" s="144" t="s">
        <v>292</v>
      </c>
      <c r="G46" s="145">
        <v>416</v>
      </c>
      <c r="H46" s="145">
        <v>3</v>
      </c>
      <c r="I46" s="145">
        <v>2</v>
      </c>
      <c r="J46" s="145">
        <v>0</v>
      </c>
      <c r="K46" s="145">
        <v>2</v>
      </c>
      <c r="L46" s="145">
        <v>0</v>
      </c>
      <c r="M46" s="145">
        <v>2</v>
      </c>
      <c r="N46" s="145">
        <v>3</v>
      </c>
      <c r="O46" s="145">
        <v>10</v>
      </c>
      <c r="P46" s="145">
        <v>4</v>
      </c>
      <c r="Q46" s="145">
        <v>32</v>
      </c>
      <c r="R46" s="145" t="s">
        <v>123</v>
      </c>
      <c r="S46" s="145">
        <v>1.39</v>
      </c>
      <c r="T46" s="145">
        <v>0.36</v>
      </c>
      <c r="U46" s="145">
        <v>0.27900000000000003</v>
      </c>
      <c r="V46" s="145">
        <v>1.97</v>
      </c>
      <c r="W46" s="145">
        <v>13438</v>
      </c>
      <c r="X46" s="145">
        <v>8.6</v>
      </c>
      <c r="Y46" s="145">
        <v>5.2</v>
      </c>
      <c r="Z46" s="145">
        <v>0.26</v>
      </c>
      <c r="AA46" s="145">
        <v>0.17299999999999999</v>
      </c>
      <c r="AB46" s="145">
        <v>6</v>
      </c>
      <c r="AC46" s="145">
        <v>1.23</v>
      </c>
      <c r="AD46" s="145">
        <v>10.5</v>
      </c>
      <c r="AE46" s="145">
        <v>0.1</v>
      </c>
      <c r="AF46" s="145" t="s">
        <v>275</v>
      </c>
      <c r="AG46" s="145">
        <v>136</v>
      </c>
      <c r="AH46" s="145">
        <v>6824</v>
      </c>
      <c r="AI46" s="145">
        <v>0.27900000000000003</v>
      </c>
      <c r="AJ46" s="145">
        <v>4</v>
      </c>
      <c r="AK46" s="145">
        <v>7</v>
      </c>
      <c r="AL46" s="145"/>
    </row>
    <row r="47" spans="1:38">
      <c r="A47" s="143" t="s">
        <v>110</v>
      </c>
      <c r="B47" s="143" t="s">
        <v>241</v>
      </c>
      <c r="C47" s="143" t="s">
        <v>321</v>
      </c>
      <c r="D47" s="144">
        <v>910</v>
      </c>
      <c r="E47" s="144">
        <v>84</v>
      </c>
      <c r="F47" s="144" t="s">
        <v>209</v>
      </c>
      <c r="G47" s="145">
        <v>103</v>
      </c>
      <c r="H47" s="145">
        <v>1</v>
      </c>
      <c r="I47" s="145">
        <v>0</v>
      </c>
      <c r="J47" s="145">
        <v>0</v>
      </c>
      <c r="K47" s="145">
        <v>7</v>
      </c>
      <c r="L47" s="145">
        <v>9</v>
      </c>
      <c r="M47" s="145">
        <v>0</v>
      </c>
      <c r="N47" s="145">
        <v>4</v>
      </c>
      <c r="O47" s="145">
        <v>31</v>
      </c>
      <c r="P47" s="145">
        <v>3</v>
      </c>
      <c r="Q47" s="145">
        <v>7</v>
      </c>
      <c r="R47" s="145" t="s">
        <v>123</v>
      </c>
      <c r="S47" s="145">
        <v>1.52</v>
      </c>
      <c r="T47" s="145" t="s">
        <v>123</v>
      </c>
      <c r="U47" s="145">
        <v>0.16400000000000001</v>
      </c>
      <c r="V47" s="145">
        <v>0.23</v>
      </c>
      <c r="W47" s="145">
        <v>1733</v>
      </c>
      <c r="X47" s="145">
        <v>1.9</v>
      </c>
      <c r="Y47" s="145">
        <v>10.6</v>
      </c>
      <c r="Z47" s="145">
        <v>0.11</v>
      </c>
      <c r="AA47" s="145">
        <v>0.19400000000000001</v>
      </c>
      <c r="AB47" s="145">
        <v>9</v>
      </c>
      <c r="AC47" s="145">
        <v>1.93</v>
      </c>
      <c r="AD47" s="145">
        <v>16.8</v>
      </c>
      <c r="AE47" s="145">
        <v>0.4</v>
      </c>
      <c r="AF47" s="145" t="s">
        <v>190</v>
      </c>
      <c r="AG47" s="145">
        <v>72</v>
      </c>
      <c r="AH47" s="145">
        <v>7529</v>
      </c>
      <c r="AI47" s="145">
        <v>0.16400000000000001</v>
      </c>
      <c r="AJ47" s="145">
        <v>2</v>
      </c>
      <c r="AK47" s="145">
        <v>8.5</v>
      </c>
      <c r="AL47" s="145"/>
    </row>
    <row r="48" spans="1:38">
      <c r="A48" s="143" t="s">
        <v>132</v>
      </c>
      <c r="B48" s="143" t="s">
        <v>244</v>
      </c>
      <c r="C48" s="143" t="s">
        <v>321</v>
      </c>
      <c r="D48" s="144">
        <v>34606</v>
      </c>
      <c r="E48" s="144">
        <v>841</v>
      </c>
      <c r="F48" s="144" t="s">
        <v>195</v>
      </c>
      <c r="G48" s="145">
        <v>4975</v>
      </c>
      <c r="H48" s="145">
        <v>27</v>
      </c>
      <c r="I48" s="145">
        <v>26</v>
      </c>
      <c r="J48" s="145">
        <v>0</v>
      </c>
      <c r="K48" s="145">
        <v>14</v>
      </c>
      <c r="L48" s="145">
        <v>21</v>
      </c>
      <c r="M48" s="145">
        <v>50</v>
      </c>
      <c r="N48" s="145">
        <v>7</v>
      </c>
      <c r="O48" s="145">
        <v>92</v>
      </c>
      <c r="P48" s="145">
        <v>1</v>
      </c>
      <c r="Q48" s="145">
        <v>7</v>
      </c>
      <c r="R48" s="145">
        <v>2.92</v>
      </c>
      <c r="S48" s="145">
        <v>1.05</v>
      </c>
      <c r="T48" s="145">
        <v>0.66</v>
      </c>
      <c r="U48" s="145">
        <v>0.06</v>
      </c>
      <c r="V48" s="145">
        <v>1</v>
      </c>
      <c r="W48" s="145">
        <v>97376</v>
      </c>
      <c r="X48" s="145">
        <v>2.8</v>
      </c>
      <c r="Y48" s="145">
        <v>2.4</v>
      </c>
      <c r="Z48" s="145">
        <v>0.7</v>
      </c>
      <c r="AA48" s="145" t="s">
        <v>123</v>
      </c>
      <c r="AB48" s="145">
        <v>128</v>
      </c>
      <c r="AC48" s="145" t="s">
        <v>123</v>
      </c>
      <c r="AD48" s="145"/>
      <c r="AE48" s="145"/>
      <c r="AF48" s="145"/>
      <c r="AG48" s="145"/>
      <c r="AH48" s="145"/>
      <c r="AI48" s="145"/>
      <c r="AJ48" s="145"/>
      <c r="AK48" s="145"/>
      <c r="AL48" s="145"/>
    </row>
    <row r="49" spans="1:38">
      <c r="A49" s="143" t="s">
        <v>111</v>
      </c>
      <c r="B49" s="143" t="s">
        <v>241</v>
      </c>
      <c r="C49" s="143" t="s">
        <v>321</v>
      </c>
      <c r="D49" s="144">
        <v>4698</v>
      </c>
      <c r="E49" s="144">
        <v>561</v>
      </c>
      <c r="F49" s="144" t="s">
        <v>188</v>
      </c>
      <c r="G49" s="145">
        <v>491</v>
      </c>
      <c r="H49" s="145">
        <v>3</v>
      </c>
      <c r="I49" s="145">
        <v>2</v>
      </c>
      <c r="J49" s="145">
        <v>0</v>
      </c>
      <c r="K49" s="145">
        <v>9</v>
      </c>
      <c r="L49" s="145">
        <v>28</v>
      </c>
      <c r="M49" s="145">
        <v>3</v>
      </c>
      <c r="N49" s="145">
        <v>1</v>
      </c>
      <c r="O49" s="145">
        <v>8</v>
      </c>
      <c r="P49" s="145">
        <v>3</v>
      </c>
      <c r="Q49" s="145">
        <v>3</v>
      </c>
      <c r="R49" s="145" t="s">
        <v>123</v>
      </c>
      <c r="S49" s="145">
        <v>1.35</v>
      </c>
      <c r="T49" s="145">
        <v>0.73</v>
      </c>
      <c r="U49" s="145">
        <v>0.155</v>
      </c>
      <c r="V49" s="145">
        <v>1.41</v>
      </c>
      <c r="W49" s="145">
        <v>16222</v>
      </c>
      <c r="X49" s="145">
        <v>3.5</v>
      </c>
      <c r="Y49" s="145">
        <v>3.2</v>
      </c>
      <c r="Z49" s="145">
        <v>0.1</v>
      </c>
      <c r="AA49" s="145">
        <v>0.14299999999999999</v>
      </c>
      <c r="AB49" s="145">
        <v>52</v>
      </c>
      <c r="AC49" s="145">
        <v>1.18</v>
      </c>
      <c r="AD49" s="145">
        <v>42</v>
      </c>
      <c r="AE49" s="145">
        <v>0.5</v>
      </c>
      <c r="AF49" s="145" t="s">
        <v>194</v>
      </c>
      <c r="AG49" s="145">
        <v>235.1</v>
      </c>
      <c r="AH49" s="145">
        <v>11468</v>
      </c>
      <c r="AI49" s="145">
        <v>0.155</v>
      </c>
      <c r="AJ49" s="145">
        <v>4</v>
      </c>
      <c r="AK49" s="145">
        <v>9</v>
      </c>
      <c r="AL49" s="145"/>
    </row>
    <row r="50" spans="1:38">
      <c r="A50" s="143" t="s">
        <v>89</v>
      </c>
      <c r="B50" s="143" t="s">
        <v>241</v>
      </c>
      <c r="C50" s="143" t="s">
        <v>245</v>
      </c>
      <c r="D50" s="144">
        <v>421</v>
      </c>
      <c r="E50" s="144">
        <v>36</v>
      </c>
      <c r="F50" s="144" t="s">
        <v>294</v>
      </c>
      <c r="G50" s="145">
        <v>102</v>
      </c>
      <c r="H50" s="145">
        <v>3</v>
      </c>
      <c r="I50" s="145">
        <v>0</v>
      </c>
      <c r="J50" s="145">
        <v>2</v>
      </c>
      <c r="K50" s="145">
        <v>2</v>
      </c>
      <c r="L50" s="145">
        <v>9.5</v>
      </c>
      <c r="M50" s="145">
        <v>0</v>
      </c>
      <c r="N50" s="145">
        <v>2</v>
      </c>
      <c r="O50" s="145">
        <v>14</v>
      </c>
      <c r="P50" s="145">
        <v>3</v>
      </c>
      <c r="Q50" s="145">
        <v>12</v>
      </c>
      <c r="R50" s="145">
        <v>17.579999999999998</v>
      </c>
      <c r="S50" s="145">
        <v>1</v>
      </c>
      <c r="T50" s="145">
        <v>0.5</v>
      </c>
      <c r="U50" s="145">
        <v>0.184</v>
      </c>
      <c r="V50" s="145">
        <v>0.97</v>
      </c>
      <c r="W50" s="145">
        <v>5118</v>
      </c>
      <c r="X50" s="145">
        <v>12.2</v>
      </c>
      <c r="Y50" s="145">
        <v>8.1</v>
      </c>
      <c r="Z50" s="145">
        <v>0.24</v>
      </c>
      <c r="AA50" s="145">
        <v>0.186</v>
      </c>
      <c r="AB50" s="145">
        <v>4</v>
      </c>
      <c r="AC50" s="145">
        <v>0.86</v>
      </c>
      <c r="AD50" s="145">
        <v>6.7</v>
      </c>
      <c r="AE50" s="145">
        <v>0.09</v>
      </c>
      <c r="AF50" s="145" t="s">
        <v>275</v>
      </c>
      <c r="AG50" s="145">
        <v>40</v>
      </c>
      <c r="AH50" s="145">
        <v>5265</v>
      </c>
      <c r="AI50" s="145">
        <v>0.184</v>
      </c>
      <c r="AJ50" s="145">
        <v>2</v>
      </c>
      <c r="AK50" s="145">
        <v>5</v>
      </c>
      <c r="AL50" s="145"/>
    </row>
    <row r="51" spans="1:38">
      <c r="A51" s="143" t="s">
        <v>113</v>
      </c>
      <c r="B51" s="143" t="s">
        <v>241</v>
      </c>
      <c r="C51" s="143" t="s">
        <v>321</v>
      </c>
      <c r="D51" s="144">
        <v>1948</v>
      </c>
      <c r="E51" s="144">
        <v>148</v>
      </c>
      <c r="F51" s="144" t="s">
        <v>188</v>
      </c>
      <c r="G51" s="145">
        <v>278</v>
      </c>
      <c r="H51" s="145">
        <v>2</v>
      </c>
      <c r="I51" s="145">
        <v>1</v>
      </c>
      <c r="J51" s="145">
        <v>0</v>
      </c>
      <c r="K51" s="145">
        <v>4</v>
      </c>
      <c r="L51" s="145">
        <v>21</v>
      </c>
      <c r="M51" s="145">
        <v>0</v>
      </c>
      <c r="N51" s="145">
        <v>1</v>
      </c>
      <c r="O51" s="145">
        <v>4</v>
      </c>
      <c r="P51" s="145">
        <v>1</v>
      </c>
      <c r="Q51" s="145">
        <v>2</v>
      </c>
      <c r="R51" s="145">
        <v>3.83</v>
      </c>
      <c r="S51" s="145">
        <v>1</v>
      </c>
      <c r="T51" s="145" t="s">
        <v>123</v>
      </c>
      <c r="U51" s="145">
        <v>0.184</v>
      </c>
      <c r="V51" s="145">
        <v>1.34</v>
      </c>
      <c r="W51" s="145">
        <v>7477</v>
      </c>
      <c r="X51" s="145">
        <v>3.8</v>
      </c>
      <c r="Y51" s="145">
        <v>2.9</v>
      </c>
      <c r="Z51" s="145">
        <v>0.14000000000000001</v>
      </c>
      <c r="AA51" s="145">
        <v>2.5000000000000001E-2</v>
      </c>
      <c r="AB51" s="145">
        <v>124</v>
      </c>
      <c r="AC51" s="145">
        <v>0.46</v>
      </c>
      <c r="AD51" s="145">
        <v>13.9</v>
      </c>
      <c r="AE51" s="145">
        <v>0.2</v>
      </c>
      <c r="AF51" s="145" t="s">
        <v>190</v>
      </c>
      <c r="AG51" s="145">
        <v>86.5</v>
      </c>
      <c r="AH51" s="145">
        <v>5592</v>
      </c>
      <c r="AI51" s="145">
        <v>0.184</v>
      </c>
      <c r="AJ51" s="145">
        <v>3</v>
      </c>
      <c r="AK51" s="145">
        <v>6</v>
      </c>
      <c r="AL51" s="145"/>
    </row>
    <row r="52" spans="1:38">
      <c r="A52" s="143" t="s">
        <v>215</v>
      </c>
      <c r="B52" s="143" t="s">
        <v>241</v>
      </c>
      <c r="C52" s="143" t="s">
        <v>318</v>
      </c>
      <c r="D52" s="144">
        <v>6246</v>
      </c>
      <c r="E52" s="144">
        <v>777</v>
      </c>
      <c r="F52" s="144" t="s">
        <v>193</v>
      </c>
      <c r="G52" s="145">
        <v>2456</v>
      </c>
      <c r="H52" s="145">
        <v>7</v>
      </c>
      <c r="I52" s="145">
        <v>2</v>
      </c>
      <c r="J52" s="145">
        <v>4</v>
      </c>
      <c r="K52" s="145">
        <v>10</v>
      </c>
      <c r="L52" s="145">
        <v>26</v>
      </c>
      <c r="M52" s="145">
        <v>5</v>
      </c>
      <c r="N52" s="145">
        <v>8</v>
      </c>
      <c r="O52" s="145">
        <v>58</v>
      </c>
      <c r="P52" s="145">
        <v>15</v>
      </c>
      <c r="Q52" s="145">
        <v>5</v>
      </c>
      <c r="R52" s="145">
        <v>4.6500000000000004</v>
      </c>
      <c r="S52" s="145">
        <v>1</v>
      </c>
      <c r="T52" s="145">
        <v>0.04</v>
      </c>
      <c r="U52" s="145">
        <v>0.13700000000000001</v>
      </c>
      <c r="V52" s="145">
        <v>2.0499999999999998</v>
      </c>
      <c r="W52" s="145">
        <v>37965</v>
      </c>
      <c r="X52" s="145">
        <v>6.1</v>
      </c>
      <c r="Y52" s="145">
        <v>2.2000000000000002</v>
      </c>
      <c r="Z52" s="145">
        <v>0.39</v>
      </c>
      <c r="AA52" s="145">
        <v>0.06</v>
      </c>
      <c r="AB52" s="145">
        <v>233</v>
      </c>
      <c r="AC52" s="145">
        <v>1.67</v>
      </c>
      <c r="AD52" s="145">
        <v>62.2</v>
      </c>
      <c r="AE52" s="145">
        <v>0.57999999999999996</v>
      </c>
      <c r="AF52" s="145" t="s">
        <v>190</v>
      </c>
      <c r="AG52" s="145">
        <v>263</v>
      </c>
      <c r="AH52" s="145">
        <v>18517</v>
      </c>
      <c r="AI52" s="145">
        <v>0.13700000000000001</v>
      </c>
      <c r="AJ52" s="145">
        <v>4</v>
      </c>
      <c r="AK52" s="145">
        <v>14</v>
      </c>
      <c r="AL52" s="145"/>
    </row>
    <row r="53" spans="1:38">
      <c r="A53" s="143" t="s">
        <v>92</v>
      </c>
      <c r="B53" s="143" t="s">
        <v>241</v>
      </c>
      <c r="C53" s="143" t="s">
        <v>318</v>
      </c>
      <c r="D53" s="144">
        <v>1813</v>
      </c>
      <c r="E53" s="144">
        <v>185</v>
      </c>
      <c r="F53" s="144" t="s">
        <v>188</v>
      </c>
      <c r="G53" s="145">
        <v>294</v>
      </c>
      <c r="H53" s="145">
        <v>2</v>
      </c>
      <c r="I53" s="145">
        <v>0</v>
      </c>
      <c r="J53" s="145">
        <v>1</v>
      </c>
      <c r="K53" s="145">
        <v>7</v>
      </c>
      <c r="L53" s="145">
        <v>30</v>
      </c>
      <c r="M53" s="145">
        <v>0</v>
      </c>
      <c r="N53" s="145">
        <v>1</v>
      </c>
      <c r="O53" s="145">
        <v>106</v>
      </c>
      <c r="P53" s="145">
        <v>1</v>
      </c>
      <c r="Q53" s="145">
        <v>3</v>
      </c>
      <c r="R53" s="145" t="s">
        <v>123</v>
      </c>
      <c r="S53" s="145">
        <v>0.87</v>
      </c>
      <c r="T53" s="145">
        <v>0.68899999999999995</v>
      </c>
      <c r="U53" s="145">
        <v>0.19800000000000001</v>
      </c>
      <c r="V53" s="145">
        <v>1.25</v>
      </c>
      <c r="W53" s="145">
        <v>10609</v>
      </c>
      <c r="X53" s="145">
        <v>5.9</v>
      </c>
      <c r="Y53" s="145">
        <v>3.2</v>
      </c>
      <c r="Z53" s="145">
        <v>0.16</v>
      </c>
      <c r="AA53" s="145">
        <v>0.153</v>
      </c>
      <c r="AB53" s="145">
        <v>77</v>
      </c>
      <c r="AC53" s="145">
        <v>7.92</v>
      </c>
      <c r="AD53" s="145">
        <v>17.2</v>
      </c>
      <c r="AE53" s="145">
        <v>0.4</v>
      </c>
      <c r="AF53" s="145" t="s">
        <v>190</v>
      </c>
      <c r="AG53" s="145">
        <v>92.5</v>
      </c>
      <c r="AH53" s="145">
        <v>8476</v>
      </c>
      <c r="AI53" s="145">
        <v>0.19800000000000001</v>
      </c>
      <c r="AJ53" s="145">
        <v>2</v>
      </c>
      <c r="AK53" s="145">
        <v>6</v>
      </c>
      <c r="AL53" s="145"/>
    </row>
    <row r="54" spans="1:38">
      <c r="A54" s="143" t="s">
        <v>93</v>
      </c>
      <c r="B54" s="143" t="s">
        <v>241</v>
      </c>
      <c r="C54" s="143" t="s">
        <v>321</v>
      </c>
      <c r="D54" s="144">
        <v>2731</v>
      </c>
      <c r="E54" s="144">
        <v>229</v>
      </c>
      <c r="F54" s="144" t="s">
        <v>188</v>
      </c>
      <c r="G54" s="145">
        <v>391</v>
      </c>
      <c r="H54" s="145">
        <v>2</v>
      </c>
      <c r="I54" s="145">
        <v>1</v>
      </c>
      <c r="J54" s="145">
        <v>0</v>
      </c>
      <c r="K54" s="145">
        <v>7</v>
      </c>
      <c r="L54" s="145">
        <v>22</v>
      </c>
      <c r="M54" s="145">
        <v>9</v>
      </c>
      <c r="N54" s="145">
        <v>4</v>
      </c>
      <c r="O54" s="145">
        <v>23</v>
      </c>
      <c r="P54" s="145">
        <v>2</v>
      </c>
      <c r="Q54" s="145">
        <v>11</v>
      </c>
      <c r="R54" s="145" t="s">
        <v>123</v>
      </c>
      <c r="S54" s="145">
        <v>1.7</v>
      </c>
      <c r="T54" s="145" t="s">
        <v>123</v>
      </c>
      <c r="U54" s="145">
        <v>0.32919999999999999</v>
      </c>
      <c r="V54" s="145">
        <v>1.83</v>
      </c>
      <c r="W54" s="145">
        <v>18349</v>
      </c>
      <c r="X54" s="145">
        <v>6.7</v>
      </c>
      <c r="Y54" s="145">
        <v>2.62</v>
      </c>
      <c r="Z54" s="145">
        <v>0.14299999999999999</v>
      </c>
      <c r="AA54" s="145">
        <v>0.14599999999999999</v>
      </c>
      <c r="AB54" s="145">
        <v>25</v>
      </c>
      <c r="AC54" s="145" t="s">
        <v>123</v>
      </c>
      <c r="AD54" s="145">
        <v>30.7</v>
      </c>
      <c r="AE54" s="145">
        <v>0.4</v>
      </c>
      <c r="AF54" s="145" t="s">
        <v>190</v>
      </c>
      <c r="AG54" s="145">
        <v>85</v>
      </c>
      <c r="AH54" s="145">
        <v>10022</v>
      </c>
      <c r="AI54" s="145">
        <v>0.32900000000000001</v>
      </c>
      <c r="AJ54" s="145">
        <v>3</v>
      </c>
      <c r="AK54" s="145">
        <v>9.3000000000000007</v>
      </c>
      <c r="AL54" s="145"/>
    </row>
    <row r="55" spans="1:38">
      <c r="A55" s="143" t="s">
        <v>94</v>
      </c>
      <c r="B55" s="143" t="s">
        <v>249</v>
      </c>
      <c r="C55" s="143" t="s">
        <v>245</v>
      </c>
      <c r="D55" s="144">
        <v>7883</v>
      </c>
      <c r="E55" s="144">
        <v>991</v>
      </c>
      <c r="F55" s="144" t="s">
        <v>297</v>
      </c>
      <c r="G55" s="145">
        <v>1228</v>
      </c>
      <c r="H55" s="145">
        <v>4</v>
      </c>
      <c r="I55" s="145">
        <v>3</v>
      </c>
      <c r="J55" s="145">
        <v>0</v>
      </c>
      <c r="K55" s="145">
        <v>13</v>
      </c>
      <c r="L55" s="145">
        <v>57</v>
      </c>
      <c r="M55" s="145">
        <v>2</v>
      </c>
      <c r="N55" s="145">
        <v>4</v>
      </c>
      <c r="O55" s="145">
        <v>25</v>
      </c>
      <c r="P55" s="145">
        <v>4</v>
      </c>
      <c r="Q55" s="145">
        <v>8</v>
      </c>
      <c r="R55" s="145">
        <v>3.8</v>
      </c>
      <c r="S55" s="145" t="s">
        <v>123</v>
      </c>
      <c r="T55" s="145">
        <v>0.65</v>
      </c>
      <c r="U55" s="145">
        <v>0.15</v>
      </c>
      <c r="V55" s="145">
        <v>2.85</v>
      </c>
      <c r="W55" s="145">
        <v>41926</v>
      </c>
      <c r="X55" s="145">
        <v>5.3</v>
      </c>
      <c r="Y55" s="145">
        <v>2.8</v>
      </c>
      <c r="Z55" s="145">
        <v>0.16</v>
      </c>
      <c r="AA55" s="145">
        <v>0.17299999999999999</v>
      </c>
      <c r="AB55" s="145">
        <v>78</v>
      </c>
      <c r="AC55" s="145">
        <v>1.1499999999999999</v>
      </c>
      <c r="AD55" s="145">
        <v>46.2</v>
      </c>
      <c r="AE55" s="145">
        <v>0.7</v>
      </c>
      <c r="AF55" s="145" t="s">
        <v>275</v>
      </c>
      <c r="AG55" s="145">
        <v>255</v>
      </c>
      <c r="AH55" s="145">
        <v>14690</v>
      </c>
      <c r="AI55" s="145">
        <v>0.15</v>
      </c>
      <c r="AJ55" s="145">
        <v>5</v>
      </c>
      <c r="AK55" s="145">
        <v>15</v>
      </c>
      <c r="AL55" s="145"/>
    </row>
    <row r="56" spans="1:38">
      <c r="A56" s="143" t="s">
        <v>95</v>
      </c>
      <c r="B56" s="143" t="s">
        <v>241</v>
      </c>
      <c r="C56" s="143" t="s">
        <v>245</v>
      </c>
      <c r="D56" s="144">
        <v>1355</v>
      </c>
      <c r="E56" s="144">
        <v>141</v>
      </c>
      <c r="F56" s="144" t="s">
        <v>292</v>
      </c>
      <c r="G56" s="145">
        <v>336</v>
      </c>
      <c r="H56" s="145">
        <v>4</v>
      </c>
      <c r="I56" s="145">
        <v>3</v>
      </c>
      <c r="J56" s="145">
        <v>0</v>
      </c>
      <c r="K56" s="145">
        <v>4</v>
      </c>
      <c r="L56" s="145">
        <v>7</v>
      </c>
      <c r="M56" s="145">
        <v>1</v>
      </c>
      <c r="N56" s="145">
        <v>1</v>
      </c>
      <c r="O56" s="145">
        <v>9</v>
      </c>
      <c r="P56" s="145">
        <v>2</v>
      </c>
      <c r="Q56" s="145">
        <v>5</v>
      </c>
      <c r="R56" s="145">
        <v>6.01</v>
      </c>
      <c r="S56" s="145">
        <v>1</v>
      </c>
      <c r="T56" s="145">
        <v>0.52</v>
      </c>
      <c r="U56" s="145">
        <v>0.182</v>
      </c>
      <c r="V56" s="145">
        <v>1.81</v>
      </c>
      <c r="W56" s="145">
        <v>8796</v>
      </c>
      <c r="X56" s="145">
        <v>6.5</v>
      </c>
      <c r="Y56" s="145">
        <v>10.5</v>
      </c>
      <c r="Z56" s="145">
        <v>0.25</v>
      </c>
      <c r="AA56" s="145">
        <v>3.5999999999999997E-2</v>
      </c>
      <c r="AB56" s="145">
        <v>4</v>
      </c>
      <c r="AC56" s="145">
        <v>0.46</v>
      </c>
      <c r="AD56" s="145">
        <v>16.8</v>
      </c>
      <c r="AE56" s="145">
        <v>0.2</v>
      </c>
      <c r="AF56" s="145" t="s">
        <v>275</v>
      </c>
      <c r="AG56" s="145">
        <v>108</v>
      </c>
      <c r="AH56" s="145">
        <v>4863</v>
      </c>
      <c r="AI56" s="145">
        <v>0.182</v>
      </c>
      <c r="AJ56" s="145">
        <v>3</v>
      </c>
      <c r="AK56" s="145">
        <v>6</v>
      </c>
      <c r="AL56" s="145"/>
    </row>
    <row r="57" spans="1:38">
      <c r="A57" s="143" t="s">
        <v>216</v>
      </c>
      <c r="B57" s="143" t="s">
        <v>241</v>
      </c>
      <c r="C57" s="143" t="s">
        <v>320</v>
      </c>
      <c r="D57" s="144">
        <v>2721</v>
      </c>
      <c r="E57" s="144">
        <v>265</v>
      </c>
      <c r="F57" s="144" t="s">
        <v>188</v>
      </c>
      <c r="G57" s="145">
        <v>316</v>
      </c>
      <c r="H57" s="145">
        <v>2</v>
      </c>
      <c r="I57" s="145">
        <v>1</v>
      </c>
      <c r="J57" s="145">
        <v>0</v>
      </c>
      <c r="K57" s="145">
        <v>5</v>
      </c>
      <c r="L57" s="145">
        <v>25</v>
      </c>
      <c r="M57" s="145">
        <v>1</v>
      </c>
      <c r="N57" s="145">
        <v>1</v>
      </c>
      <c r="O57" s="145">
        <v>40</v>
      </c>
      <c r="P57" s="145">
        <v>4</v>
      </c>
      <c r="Q57" s="145">
        <v>3</v>
      </c>
      <c r="R57" s="145">
        <v>3.96</v>
      </c>
      <c r="S57" s="145" t="s">
        <v>123</v>
      </c>
      <c r="T57" s="145">
        <v>0.08</v>
      </c>
      <c r="U57" s="145">
        <v>0.23699999999999999</v>
      </c>
      <c r="V57" s="145">
        <v>1.3</v>
      </c>
      <c r="W57" s="145">
        <v>9525</v>
      </c>
      <c r="X57" s="145">
        <v>3.5</v>
      </c>
      <c r="Y57" s="145">
        <v>3.9</v>
      </c>
      <c r="Z57" s="145">
        <v>0.12</v>
      </c>
      <c r="AA57" s="145">
        <v>0.187</v>
      </c>
      <c r="AB57" s="145">
        <v>0</v>
      </c>
      <c r="AC57" s="145" t="s">
        <v>123</v>
      </c>
      <c r="AD57" s="145">
        <v>14.7</v>
      </c>
      <c r="AE57" s="145">
        <v>0.3</v>
      </c>
      <c r="AF57" s="145" t="s">
        <v>192</v>
      </c>
      <c r="AG57" s="145">
        <v>240</v>
      </c>
      <c r="AH57" s="145">
        <v>7309</v>
      </c>
      <c r="AI57" s="145">
        <v>0.23699999999999999</v>
      </c>
      <c r="AJ57" s="145">
        <v>3</v>
      </c>
      <c r="AK57" s="145">
        <v>12</v>
      </c>
      <c r="AL57" s="145"/>
    </row>
    <row r="58" spans="1:38">
      <c r="A58" s="143" t="s">
        <v>114</v>
      </c>
      <c r="B58" s="143" t="s">
        <v>241</v>
      </c>
      <c r="C58" s="143" t="s">
        <v>321</v>
      </c>
      <c r="D58" s="144">
        <v>4138</v>
      </c>
      <c r="E58" s="144">
        <v>651</v>
      </c>
      <c r="F58" s="144" t="s">
        <v>188</v>
      </c>
      <c r="G58" s="145">
        <v>627</v>
      </c>
      <c r="H58" s="145">
        <v>2</v>
      </c>
      <c r="I58" s="145">
        <v>1</v>
      </c>
      <c r="J58" s="145">
        <v>0</v>
      </c>
      <c r="K58" s="145">
        <v>9</v>
      </c>
      <c r="L58" s="145">
        <v>35</v>
      </c>
      <c r="M58" s="145">
        <v>4</v>
      </c>
      <c r="N58" s="145">
        <v>4</v>
      </c>
      <c r="O58" s="145">
        <v>35</v>
      </c>
      <c r="P58" s="145">
        <v>4</v>
      </c>
      <c r="Q58" s="145">
        <v>6</v>
      </c>
      <c r="R58" s="145">
        <v>4.3499999999999996</v>
      </c>
      <c r="S58" s="145">
        <v>1.59</v>
      </c>
      <c r="T58" s="145">
        <v>0.98</v>
      </c>
      <c r="U58" s="145">
        <v>0.106</v>
      </c>
      <c r="V58" s="145">
        <v>1.57</v>
      </c>
      <c r="W58" s="145">
        <v>21067</v>
      </c>
      <c r="X58" s="145">
        <v>5.0999999999999996</v>
      </c>
      <c r="Y58" s="145">
        <v>2.5</v>
      </c>
      <c r="Z58" s="145">
        <v>0.15</v>
      </c>
      <c r="AA58" s="145">
        <v>0.20899999999999999</v>
      </c>
      <c r="AB58" s="145">
        <v>95</v>
      </c>
      <c r="AC58" s="145">
        <v>2.14</v>
      </c>
      <c r="AD58" s="145">
        <v>46.2</v>
      </c>
      <c r="AE58" s="145">
        <v>0.5</v>
      </c>
      <c r="AF58" s="145" t="s">
        <v>194</v>
      </c>
      <c r="AG58" s="145">
        <v>320</v>
      </c>
      <c r="AH58" s="145">
        <v>13380</v>
      </c>
      <c r="AI58" s="145">
        <v>0.106</v>
      </c>
      <c r="AJ58" s="145">
        <v>4</v>
      </c>
      <c r="AK58" s="145">
        <v>15</v>
      </c>
      <c r="AL58" s="145"/>
    </row>
    <row r="59" spans="1:38">
      <c r="A59" s="143" t="s">
        <v>277</v>
      </c>
      <c r="B59" s="143" t="s">
        <v>241</v>
      </c>
      <c r="C59" s="143" t="s">
        <v>245</v>
      </c>
      <c r="D59" s="144">
        <v>7480</v>
      </c>
      <c r="E59" s="144">
        <v>542</v>
      </c>
      <c r="F59" s="144" t="s">
        <v>297</v>
      </c>
      <c r="G59" s="145">
        <v>924</v>
      </c>
      <c r="H59" s="145">
        <v>3</v>
      </c>
      <c r="I59" s="145">
        <v>2</v>
      </c>
      <c r="J59" s="145">
        <v>0</v>
      </c>
      <c r="K59" s="145">
        <v>9</v>
      </c>
      <c r="L59" s="145">
        <v>17.5</v>
      </c>
      <c r="M59" s="145">
        <v>1</v>
      </c>
      <c r="N59" s="145">
        <v>1</v>
      </c>
      <c r="O59" s="145">
        <v>12</v>
      </c>
      <c r="P59" s="145">
        <v>6</v>
      </c>
      <c r="Q59" s="145">
        <v>12</v>
      </c>
      <c r="R59" s="145" t="s">
        <v>123</v>
      </c>
      <c r="S59" s="145">
        <v>1.2</v>
      </c>
      <c r="T59" s="145">
        <v>0.56000000000000005</v>
      </c>
      <c r="U59" s="145">
        <v>0.217</v>
      </c>
      <c r="V59" s="145">
        <v>1.03</v>
      </c>
      <c r="W59" s="145">
        <v>11997</v>
      </c>
      <c r="X59" s="145">
        <v>1.6</v>
      </c>
      <c r="Y59" s="145">
        <v>3.1</v>
      </c>
      <c r="Z59" s="145">
        <v>0.12</v>
      </c>
      <c r="AA59" s="145">
        <v>0.55100000000000005</v>
      </c>
      <c r="AB59" s="145">
        <v>7</v>
      </c>
      <c r="AC59" s="145">
        <v>0.13</v>
      </c>
      <c r="AD59" s="145">
        <v>52.5</v>
      </c>
      <c r="AE59" s="145">
        <v>0.5</v>
      </c>
      <c r="AF59" s="145" t="s">
        <v>275</v>
      </c>
      <c r="AG59" s="145">
        <v>352</v>
      </c>
      <c r="AH59" s="145">
        <v>11690</v>
      </c>
      <c r="AI59" s="145">
        <v>0.217</v>
      </c>
      <c r="AJ59" s="145">
        <v>4</v>
      </c>
      <c r="AK59" s="145">
        <v>39</v>
      </c>
      <c r="AL59" s="145"/>
    </row>
    <row r="60" spans="1:38">
      <c r="A60" s="183" t="s">
        <v>255</v>
      </c>
      <c r="B60" s="183"/>
      <c r="C60" s="183"/>
      <c r="D60" s="183">
        <v>315531</v>
      </c>
      <c r="E60" s="183">
        <v>28045</v>
      </c>
      <c r="F60" s="183"/>
      <c r="G60" s="183">
        <v>63270</v>
      </c>
      <c r="H60" s="183">
        <v>303.87</v>
      </c>
      <c r="I60" s="183">
        <v>155</v>
      </c>
      <c r="J60" s="183">
        <v>59</v>
      </c>
      <c r="K60" s="183">
        <v>414</v>
      </c>
      <c r="L60" s="183">
        <v>1270.7</v>
      </c>
      <c r="M60" s="183">
        <v>134.5</v>
      </c>
      <c r="N60" s="183">
        <v>130</v>
      </c>
      <c r="O60" s="183">
        <v>1910</v>
      </c>
      <c r="P60" s="183">
        <v>202</v>
      </c>
      <c r="Q60" s="183">
        <v>420</v>
      </c>
      <c r="R60" s="183">
        <v>4.08</v>
      </c>
      <c r="S60" s="183">
        <v>1.36</v>
      </c>
      <c r="T60" s="183">
        <v>0.47</v>
      </c>
      <c r="U60" s="183">
        <v>0.1812</v>
      </c>
      <c r="V60" s="183">
        <v>1.61</v>
      </c>
      <c r="W60" s="183">
        <v>1899702</v>
      </c>
      <c r="X60" s="183">
        <v>5.3</v>
      </c>
      <c r="Y60" s="183">
        <v>4.55</v>
      </c>
      <c r="Z60" s="183">
        <v>0.15</v>
      </c>
      <c r="AA60" s="183">
        <v>0.16400000000000001</v>
      </c>
      <c r="AB60" s="183">
        <v>3384</v>
      </c>
      <c r="AC60" s="183">
        <v>0.9</v>
      </c>
      <c r="AD60" s="183">
        <v>23.1</v>
      </c>
      <c r="AE60" s="183">
        <v>0.4</v>
      </c>
      <c r="AF60" s="183" t="s">
        <v>322</v>
      </c>
      <c r="AG60" s="183">
        <v>14667.6</v>
      </c>
      <c r="AH60" s="183">
        <v>818663</v>
      </c>
      <c r="AI60" s="183">
        <v>0.183</v>
      </c>
      <c r="AJ60" s="183">
        <v>4</v>
      </c>
      <c r="AK60" s="183">
        <v>9.3000000000000007</v>
      </c>
      <c r="AL60" s="183"/>
    </row>
  </sheetData>
  <autoFilter ref="A1:XFD1" xr:uid="{00000000-0009-0000-0000-000006000000}"/>
  <pageMargins left="0.7" right="0.7" top="0.75" bottom="0.75" header="0.511811023622047" footer="0.511811023622047"/>
  <pageSetup paperSize="9" orientation="portrait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P66"/>
  <sheetViews>
    <sheetView topLeftCell="A2" zoomScaleNormal="100" workbookViewId="0">
      <selection activeCell="AU2" sqref="AU2"/>
    </sheetView>
  </sheetViews>
  <sheetFormatPr defaultColWidth="11.5703125" defaultRowHeight="12.75"/>
  <cols>
    <col min="2" max="2" width="19.42578125" customWidth="1"/>
  </cols>
  <sheetData>
    <row r="1" spans="1:42" ht="313.35000000000002">
      <c r="A1" s="70" t="s">
        <v>0</v>
      </c>
      <c r="B1" s="70" t="s">
        <v>217</v>
      </c>
      <c r="C1" s="70" t="s">
        <v>218</v>
      </c>
      <c r="D1" s="70" t="s">
        <v>219</v>
      </c>
      <c r="E1" s="70" t="s">
        <v>220</v>
      </c>
      <c r="F1" s="70" t="s">
        <v>137</v>
      </c>
      <c r="G1" s="70" t="s">
        <v>222</v>
      </c>
      <c r="H1" s="70" t="s">
        <v>256</v>
      </c>
      <c r="I1" s="70" t="s">
        <v>257</v>
      </c>
      <c r="J1" s="70" t="s">
        <v>258</v>
      </c>
      <c r="K1" s="70" t="s">
        <v>115</v>
      </c>
      <c r="L1" s="70" t="s">
        <v>224</v>
      </c>
      <c r="M1" s="133" t="s">
        <v>140</v>
      </c>
      <c r="N1" s="70" t="s">
        <v>9</v>
      </c>
      <c r="O1" s="70" t="s">
        <v>18</v>
      </c>
      <c r="P1" s="70" t="s">
        <v>143</v>
      </c>
      <c r="Q1" s="70" t="s">
        <v>226</v>
      </c>
      <c r="R1" s="133" t="s">
        <v>145</v>
      </c>
      <c r="S1" s="70" t="s">
        <v>11</v>
      </c>
      <c r="T1" s="70" t="s">
        <v>17</v>
      </c>
      <c r="U1" s="134" t="s">
        <v>12</v>
      </c>
      <c r="V1" s="133" t="s">
        <v>15</v>
      </c>
      <c r="W1" s="135" t="s">
        <v>147</v>
      </c>
      <c r="X1" s="133" t="s">
        <v>148</v>
      </c>
      <c r="Y1" s="133" t="s">
        <v>149</v>
      </c>
      <c r="Z1" s="134" t="s">
        <v>150</v>
      </c>
      <c r="AA1" s="134" t="s">
        <v>151</v>
      </c>
      <c r="AB1" s="135" t="s">
        <v>152</v>
      </c>
      <c r="AC1" s="136"/>
      <c r="AD1" s="194"/>
      <c r="AE1" s="136" t="s">
        <v>153</v>
      </c>
      <c r="AF1" s="135" t="s">
        <v>154</v>
      </c>
      <c r="AG1" s="136" t="s">
        <v>155</v>
      </c>
      <c r="AH1" s="70" t="s">
        <v>156</v>
      </c>
      <c r="AI1" s="135" t="s">
        <v>157</v>
      </c>
      <c r="AJ1" s="135" t="s">
        <v>13</v>
      </c>
      <c r="AK1" s="70" t="s">
        <v>12</v>
      </c>
      <c r="AL1" s="70" t="s">
        <v>158</v>
      </c>
      <c r="AM1" s="135" t="s">
        <v>159</v>
      </c>
      <c r="AN1" s="194"/>
      <c r="AO1" s="70" t="s">
        <v>227</v>
      </c>
      <c r="AP1" s="174"/>
    </row>
    <row r="2" spans="1:42" ht="266.25">
      <c r="A2" s="70" t="s">
        <v>278</v>
      </c>
      <c r="B2" s="70" t="s">
        <v>279</v>
      </c>
      <c r="C2" s="70" t="s">
        <v>280</v>
      </c>
      <c r="D2" s="70" t="s">
        <v>230</v>
      </c>
      <c r="E2" s="70" t="s">
        <v>231</v>
      </c>
      <c r="F2" s="70" t="s">
        <v>160</v>
      </c>
      <c r="G2" s="70" t="s">
        <v>162</v>
      </c>
      <c r="H2" s="70" t="s">
        <v>260</v>
      </c>
      <c r="I2" s="70" t="s">
        <v>282</v>
      </c>
      <c r="J2" s="70" t="s">
        <v>283</v>
      </c>
      <c r="K2" s="70" t="s">
        <v>263</v>
      </c>
      <c r="L2" s="70" t="s">
        <v>232</v>
      </c>
      <c r="M2" s="70" t="s">
        <v>234</v>
      </c>
      <c r="N2" s="70" t="s">
        <v>235</v>
      </c>
      <c r="O2" s="70" t="s">
        <v>236</v>
      </c>
      <c r="P2" s="70" t="s">
        <v>323</v>
      </c>
      <c r="Q2" s="70" t="s">
        <v>238</v>
      </c>
      <c r="R2" s="70" t="s">
        <v>168</v>
      </c>
      <c r="S2" s="70" t="s">
        <v>169</v>
      </c>
      <c r="T2" s="70" t="s">
        <v>324</v>
      </c>
      <c r="U2" s="70" t="s">
        <v>325</v>
      </c>
      <c r="V2" s="70" t="s">
        <v>171</v>
      </c>
      <c r="W2" s="70" t="s">
        <v>264</v>
      </c>
      <c r="X2" s="70" t="s">
        <v>32</v>
      </c>
      <c r="Y2" s="70" t="s">
        <v>35</v>
      </c>
      <c r="Z2" s="70" t="s">
        <v>265</v>
      </c>
      <c r="AA2" s="70" t="s">
        <v>266</v>
      </c>
      <c r="AB2" s="70" t="s">
        <v>267</v>
      </c>
      <c r="AC2" s="70" t="s">
        <v>268</v>
      </c>
      <c r="AD2" s="70" t="s">
        <v>177</v>
      </c>
      <c r="AE2" s="70" t="s">
        <v>269</v>
      </c>
      <c r="AF2" s="70" t="s">
        <v>179</v>
      </c>
      <c r="AG2" s="70" t="s">
        <v>239</v>
      </c>
      <c r="AH2" s="70" t="s">
        <v>270</v>
      </c>
      <c r="AI2" s="70" t="s">
        <v>271</v>
      </c>
      <c r="AJ2" s="70" t="s">
        <v>183</v>
      </c>
      <c r="AK2" s="70" t="s">
        <v>184</v>
      </c>
      <c r="AL2" s="70" t="s">
        <v>326</v>
      </c>
      <c r="AM2" s="70" t="s">
        <v>186</v>
      </c>
      <c r="AN2" s="70" t="s">
        <v>187</v>
      </c>
      <c r="AO2" s="70" t="s">
        <v>286</v>
      </c>
      <c r="AP2" s="70"/>
    </row>
    <row r="3" spans="1:42" ht="13.9">
      <c r="A3" s="231" t="s">
        <v>89</v>
      </c>
      <c r="B3" s="231" t="s">
        <v>241</v>
      </c>
      <c r="C3" s="231" t="s">
        <v>245</v>
      </c>
      <c r="D3" s="232">
        <v>451</v>
      </c>
      <c r="E3" s="232">
        <v>28</v>
      </c>
      <c r="F3" s="232" t="s">
        <v>294</v>
      </c>
      <c r="G3" s="233">
        <v>100</v>
      </c>
      <c r="H3" s="233">
        <v>2</v>
      </c>
      <c r="I3" s="233">
        <v>1</v>
      </c>
      <c r="J3" s="233">
        <v>0</v>
      </c>
      <c r="K3" s="233">
        <v>0.9</v>
      </c>
      <c r="L3" s="234">
        <v>7</v>
      </c>
      <c r="M3" s="234">
        <v>0</v>
      </c>
      <c r="N3" s="233">
        <v>1</v>
      </c>
      <c r="O3" s="235">
        <v>3</v>
      </c>
      <c r="P3" s="233" t="s">
        <v>204</v>
      </c>
      <c r="Q3" s="233">
        <v>1</v>
      </c>
      <c r="R3" s="233">
        <v>3</v>
      </c>
      <c r="S3" s="236">
        <v>14.61</v>
      </c>
      <c r="T3" s="234">
        <v>0</v>
      </c>
      <c r="U3" s="233" t="s">
        <v>327</v>
      </c>
      <c r="V3" s="233">
        <v>1.2</v>
      </c>
      <c r="W3" s="237">
        <v>0.223</v>
      </c>
      <c r="X3" s="238">
        <v>0.20399999999999999</v>
      </c>
      <c r="Y3" s="239">
        <v>0.959110609</v>
      </c>
      <c r="Z3" s="240">
        <v>5090</v>
      </c>
      <c r="AA3" s="234">
        <v>11.29</v>
      </c>
      <c r="AB3" s="239">
        <v>5.0999999999999996</v>
      </c>
      <c r="AC3" s="241">
        <v>0.22</v>
      </c>
      <c r="AD3" s="242">
        <v>7.0000000000000007E-2</v>
      </c>
      <c r="AE3" s="240">
        <v>3</v>
      </c>
      <c r="AF3" s="243">
        <v>1</v>
      </c>
      <c r="AG3" s="234">
        <v>7.1</v>
      </c>
      <c r="AH3" s="241">
        <v>0.05</v>
      </c>
      <c r="AI3" s="234" t="s">
        <v>275</v>
      </c>
      <c r="AJ3" s="234">
        <v>40</v>
      </c>
      <c r="AK3" s="233">
        <v>5307</v>
      </c>
      <c r="AL3" s="242">
        <v>0.20399999999999999</v>
      </c>
      <c r="AM3" s="240">
        <v>2</v>
      </c>
      <c r="AN3" s="234">
        <v>5</v>
      </c>
      <c r="AO3" s="233">
        <v>3</v>
      </c>
      <c r="AP3" s="174"/>
    </row>
    <row r="4" spans="1:42" ht="13.9">
      <c r="A4" s="231" t="s">
        <v>201</v>
      </c>
      <c r="B4" s="231" t="s">
        <v>250</v>
      </c>
      <c r="C4" s="231" t="s">
        <v>320</v>
      </c>
      <c r="D4" s="232">
        <v>486</v>
      </c>
      <c r="E4" s="232">
        <v>440</v>
      </c>
      <c r="F4" s="232" t="s">
        <v>188</v>
      </c>
      <c r="G4" s="233">
        <v>302</v>
      </c>
      <c r="H4" s="233">
        <v>3</v>
      </c>
      <c r="I4" s="233">
        <v>2</v>
      </c>
      <c r="J4" s="233">
        <v>0</v>
      </c>
      <c r="K4" s="240">
        <v>1.62</v>
      </c>
      <c r="L4" s="234">
        <v>0</v>
      </c>
      <c r="M4" s="234">
        <v>0.5</v>
      </c>
      <c r="N4" s="233">
        <v>0</v>
      </c>
      <c r="O4" s="235">
        <v>5</v>
      </c>
      <c r="P4" s="233" t="s">
        <v>191</v>
      </c>
      <c r="Q4" s="233">
        <v>1</v>
      </c>
      <c r="R4" s="233">
        <v>4</v>
      </c>
      <c r="S4" s="236">
        <v>7.83</v>
      </c>
      <c r="T4" s="234">
        <v>0</v>
      </c>
      <c r="U4" s="233" t="s">
        <v>328</v>
      </c>
      <c r="V4" s="233">
        <v>1.35</v>
      </c>
      <c r="W4" s="237">
        <v>0.36899999999999999</v>
      </c>
      <c r="X4" s="238">
        <v>0.13200000000000001</v>
      </c>
      <c r="Y4" s="239">
        <v>0.45616717600000001</v>
      </c>
      <c r="Z4" s="240">
        <v>3580</v>
      </c>
      <c r="AA4" s="234">
        <v>7.37</v>
      </c>
      <c r="AB4" s="239">
        <v>17.5</v>
      </c>
      <c r="AC4" s="241">
        <v>0.62</v>
      </c>
      <c r="AD4" s="242">
        <v>0.56000000000000005</v>
      </c>
      <c r="AE4" s="240">
        <v>14</v>
      </c>
      <c r="AF4" s="243">
        <v>0.52</v>
      </c>
      <c r="AG4" s="233" t="s">
        <v>291</v>
      </c>
      <c r="AH4" s="241">
        <v>0.09</v>
      </c>
      <c r="AI4" s="241" t="s">
        <v>190</v>
      </c>
      <c r="AJ4" s="234">
        <v>128</v>
      </c>
      <c r="AK4" s="233">
        <v>7848</v>
      </c>
      <c r="AL4" s="242">
        <v>0.13200000000000001</v>
      </c>
      <c r="AM4" s="240">
        <v>5</v>
      </c>
      <c r="AN4" s="234">
        <v>32</v>
      </c>
      <c r="AO4" s="240">
        <v>5</v>
      </c>
      <c r="AP4" s="174"/>
    </row>
    <row r="5" spans="1:42" ht="13.9">
      <c r="A5" s="231" t="s">
        <v>293</v>
      </c>
      <c r="B5" s="231" t="s">
        <v>250</v>
      </c>
      <c r="C5" s="231" t="s">
        <v>319</v>
      </c>
      <c r="D5" s="232">
        <v>524</v>
      </c>
      <c r="E5" s="232">
        <v>474</v>
      </c>
      <c r="F5" s="232" t="s">
        <v>193</v>
      </c>
      <c r="G5" s="233">
        <v>276</v>
      </c>
      <c r="H5" s="233">
        <v>2</v>
      </c>
      <c r="I5" s="233">
        <v>0</v>
      </c>
      <c r="J5" s="233">
        <v>1</v>
      </c>
      <c r="K5" s="233">
        <v>3.6</v>
      </c>
      <c r="L5" s="234">
        <v>4</v>
      </c>
      <c r="M5" s="234">
        <v>0</v>
      </c>
      <c r="N5" s="233">
        <v>0</v>
      </c>
      <c r="O5" s="235">
        <v>8</v>
      </c>
      <c r="P5" s="233" t="s">
        <v>189</v>
      </c>
      <c r="Q5" s="233">
        <v>1</v>
      </c>
      <c r="R5" s="233">
        <v>2</v>
      </c>
      <c r="S5" s="236">
        <v>19.09</v>
      </c>
      <c r="T5" s="234">
        <v>0</v>
      </c>
      <c r="U5" s="233" t="s">
        <v>328</v>
      </c>
      <c r="V5" s="233">
        <v>1.44</v>
      </c>
      <c r="W5" s="237">
        <v>1.2999999999999999E-2</v>
      </c>
      <c r="X5" s="238">
        <v>0.27500000000000002</v>
      </c>
      <c r="Y5" s="239">
        <v>0.97254174400000004</v>
      </c>
      <c r="Z5" s="240">
        <v>2621</v>
      </c>
      <c r="AA5" s="233">
        <v>5</v>
      </c>
      <c r="AB5" s="239">
        <v>8.6999999999999993</v>
      </c>
      <c r="AC5" s="241">
        <v>0.53</v>
      </c>
      <c r="AD5" s="242">
        <v>0.69199999999999995</v>
      </c>
      <c r="AE5" s="240">
        <v>10</v>
      </c>
      <c r="AF5" s="243">
        <v>0</v>
      </c>
      <c r="AG5" s="233" t="s">
        <v>291</v>
      </c>
      <c r="AH5" s="241">
        <v>0.2</v>
      </c>
      <c r="AI5" s="233" t="s">
        <v>190</v>
      </c>
      <c r="AJ5" s="234">
        <v>72</v>
      </c>
      <c r="AK5" s="233">
        <v>2695</v>
      </c>
      <c r="AL5" s="242">
        <v>0.27500000000000002</v>
      </c>
      <c r="AM5" s="240">
        <v>4</v>
      </c>
      <c r="AN5" s="234">
        <v>4</v>
      </c>
      <c r="AO5" s="233">
        <v>8</v>
      </c>
      <c r="AP5" s="174"/>
    </row>
    <row r="6" spans="1:42" ht="13.9">
      <c r="A6" s="231" t="s">
        <v>130</v>
      </c>
      <c r="B6" s="231" t="s">
        <v>250</v>
      </c>
      <c r="C6" s="231" t="s">
        <v>318</v>
      </c>
      <c r="D6" s="232">
        <v>623</v>
      </c>
      <c r="E6" s="232">
        <v>566</v>
      </c>
      <c r="F6" s="232" t="s">
        <v>193</v>
      </c>
      <c r="G6" s="233">
        <v>126</v>
      </c>
      <c r="H6" s="233">
        <v>1</v>
      </c>
      <c r="I6" s="233">
        <v>0</v>
      </c>
      <c r="J6" s="233">
        <v>0</v>
      </c>
      <c r="K6" s="233">
        <v>8.1</v>
      </c>
      <c r="L6" s="234">
        <v>14.5</v>
      </c>
      <c r="M6" s="234">
        <v>0</v>
      </c>
      <c r="N6" s="233">
        <v>1</v>
      </c>
      <c r="O6" s="235">
        <v>6</v>
      </c>
      <c r="P6" s="233" t="s">
        <v>189</v>
      </c>
      <c r="Q6" s="233">
        <v>2</v>
      </c>
      <c r="R6" s="233">
        <v>0</v>
      </c>
      <c r="S6" s="236">
        <v>13.21</v>
      </c>
      <c r="T6" s="234">
        <v>0</v>
      </c>
      <c r="U6" s="233" t="s">
        <v>328</v>
      </c>
      <c r="V6" s="233">
        <v>1.42</v>
      </c>
      <c r="W6" s="237">
        <v>0.129</v>
      </c>
      <c r="X6" s="238">
        <v>0.113</v>
      </c>
      <c r="Y6" s="239">
        <v>0.32</v>
      </c>
      <c r="Z6" s="240">
        <v>2625</v>
      </c>
      <c r="AA6" s="234">
        <v>4.28</v>
      </c>
      <c r="AB6" s="239">
        <v>3.4</v>
      </c>
      <c r="AC6" s="241">
        <v>0.26</v>
      </c>
      <c r="AD6" s="242">
        <v>1.2869999999999999</v>
      </c>
      <c r="AE6" s="240">
        <v>12</v>
      </c>
      <c r="AF6" s="243">
        <v>0.43</v>
      </c>
      <c r="AG6" s="233" t="s">
        <v>291</v>
      </c>
      <c r="AH6" s="241">
        <v>0.45</v>
      </c>
      <c r="AI6" s="241" t="s">
        <v>194</v>
      </c>
      <c r="AJ6" s="234">
        <v>135</v>
      </c>
      <c r="AK6" s="233">
        <v>8180</v>
      </c>
      <c r="AL6" s="242">
        <v>0.113</v>
      </c>
      <c r="AM6" s="240">
        <v>4</v>
      </c>
      <c r="AN6" s="234">
        <v>20.5</v>
      </c>
      <c r="AO6" s="233">
        <v>9</v>
      </c>
      <c r="AP6" s="174"/>
    </row>
    <row r="7" spans="1:42" ht="13.9">
      <c r="A7" s="231" t="s">
        <v>131</v>
      </c>
      <c r="B7" s="231" t="s">
        <v>250</v>
      </c>
      <c r="C7" s="231" t="s">
        <v>318</v>
      </c>
      <c r="D7" s="232">
        <v>641</v>
      </c>
      <c r="E7" s="232">
        <v>558</v>
      </c>
      <c r="F7" s="232" t="s">
        <v>193</v>
      </c>
      <c r="G7" s="233">
        <v>285</v>
      </c>
      <c r="H7" s="233">
        <v>1</v>
      </c>
      <c r="I7" s="233">
        <v>0</v>
      </c>
      <c r="J7" s="233">
        <v>0</v>
      </c>
      <c r="K7" s="233">
        <v>7.2</v>
      </c>
      <c r="L7" s="234">
        <v>2</v>
      </c>
      <c r="M7" s="234">
        <v>0</v>
      </c>
      <c r="N7" s="233">
        <v>1</v>
      </c>
      <c r="O7" s="235">
        <v>9</v>
      </c>
      <c r="P7" s="233" t="s">
        <v>189</v>
      </c>
      <c r="Q7" s="233">
        <v>1</v>
      </c>
      <c r="R7" s="233">
        <v>0</v>
      </c>
      <c r="S7" s="236">
        <v>8.8000000000000007</v>
      </c>
      <c r="T7" s="234">
        <v>0</v>
      </c>
      <c r="U7" s="233" t="s">
        <v>328</v>
      </c>
      <c r="V7" s="233">
        <v>1.95</v>
      </c>
      <c r="W7" s="237">
        <v>0.30199999999999999</v>
      </c>
      <c r="X7" s="238">
        <v>7.9000000000000001E-2</v>
      </c>
      <c r="Y7" s="239">
        <v>0.47658813</v>
      </c>
      <c r="Z7" s="240">
        <v>3196</v>
      </c>
      <c r="AA7" s="234">
        <v>4.99</v>
      </c>
      <c r="AB7" s="239">
        <v>14.8</v>
      </c>
      <c r="AC7" s="241">
        <v>0.44</v>
      </c>
      <c r="AD7" s="242">
        <v>0.52600000000000002</v>
      </c>
      <c r="AE7" s="240">
        <v>12</v>
      </c>
      <c r="AF7" s="243">
        <v>0.35</v>
      </c>
      <c r="AG7" s="233" t="s">
        <v>291</v>
      </c>
      <c r="AH7" s="241">
        <v>0.4</v>
      </c>
      <c r="AI7" s="241" t="s">
        <v>194</v>
      </c>
      <c r="AJ7" s="234">
        <v>138</v>
      </c>
      <c r="AK7" s="233">
        <v>6706</v>
      </c>
      <c r="AL7" s="242">
        <v>7.9000000000000001E-2</v>
      </c>
      <c r="AM7" s="240">
        <v>5</v>
      </c>
      <c r="AN7" s="234">
        <v>18.8</v>
      </c>
      <c r="AO7" s="233">
        <v>5</v>
      </c>
      <c r="AP7" s="174"/>
    </row>
    <row r="8" spans="1:42" ht="13.9">
      <c r="A8" s="231" t="s">
        <v>63</v>
      </c>
      <c r="B8" s="231" t="s">
        <v>241</v>
      </c>
      <c r="C8" s="231" t="s">
        <v>245</v>
      </c>
      <c r="D8" s="232">
        <v>678</v>
      </c>
      <c r="E8" s="232">
        <v>122</v>
      </c>
      <c r="F8" s="232" t="s">
        <v>294</v>
      </c>
      <c r="G8" s="233">
        <v>168</v>
      </c>
      <c r="H8" s="233">
        <v>2</v>
      </c>
      <c r="I8" s="233">
        <v>1</v>
      </c>
      <c r="J8" s="233">
        <v>0</v>
      </c>
      <c r="K8" s="233">
        <v>2.16</v>
      </c>
      <c r="L8" s="234">
        <v>6.5</v>
      </c>
      <c r="M8" s="234">
        <v>1</v>
      </c>
      <c r="N8" s="233">
        <v>1</v>
      </c>
      <c r="O8" s="235">
        <v>4</v>
      </c>
      <c r="P8" s="233" t="s">
        <v>196</v>
      </c>
      <c r="Q8" s="233">
        <v>2</v>
      </c>
      <c r="R8" s="233">
        <v>6</v>
      </c>
      <c r="S8" s="236">
        <v>11.24</v>
      </c>
      <c r="T8" s="234">
        <v>0</v>
      </c>
      <c r="U8" s="233" t="s">
        <v>327</v>
      </c>
      <c r="V8" s="233">
        <v>1.1399999999999999</v>
      </c>
      <c r="W8" s="237">
        <v>0.93200000000000005</v>
      </c>
      <c r="X8" s="238">
        <v>0.3</v>
      </c>
      <c r="Y8" s="239">
        <v>0.99333967599999995</v>
      </c>
      <c r="Z8" s="240">
        <v>6264</v>
      </c>
      <c r="AA8" s="234">
        <v>9.24</v>
      </c>
      <c r="AB8" s="239">
        <v>5.5</v>
      </c>
      <c r="AC8" s="241">
        <v>0.25</v>
      </c>
      <c r="AD8" s="242">
        <v>0.17299999999999999</v>
      </c>
      <c r="AE8" s="240">
        <v>5</v>
      </c>
      <c r="AF8" s="243">
        <v>0.5</v>
      </c>
      <c r="AG8" s="234">
        <v>8</v>
      </c>
      <c r="AH8" s="241">
        <v>0.12</v>
      </c>
      <c r="AI8" s="234" t="s">
        <v>275</v>
      </c>
      <c r="AJ8" s="234">
        <v>112</v>
      </c>
      <c r="AK8" s="233">
        <v>6306</v>
      </c>
      <c r="AL8" s="242">
        <v>0.3</v>
      </c>
      <c r="AM8" s="240">
        <v>4</v>
      </c>
      <c r="AN8" s="234">
        <v>7.5</v>
      </c>
      <c r="AO8" s="233">
        <v>4</v>
      </c>
      <c r="AP8" s="174"/>
    </row>
    <row r="9" spans="1:42" ht="13.9">
      <c r="A9" s="231" t="s">
        <v>207</v>
      </c>
      <c r="B9" s="231" t="s">
        <v>250</v>
      </c>
      <c r="C9" s="231" t="s">
        <v>319</v>
      </c>
      <c r="D9" s="232">
        <v>750</v>
      </c>
      <c r="E9" s="232">
        <v>680</v>
      </c>
      <c r="F9" s="232" t="s">
        <v>193</v>
      </c>
      <c r="G9" s="233">
        <v>404</v>
      </c>
      <c r="H9" s="233">
        <v>4</v>
      </c>
      <c r="I9" s="233">
        <v>1</v>
      </c>
      <c r="J9" s="233">
        <v>2</v>
      </c>
      <c r="K9" s="233">
        <v>10.8</v>
      </c>
      <c r="L9" s="234">
        <v>3</v>
      </c>
      <c r="M9" s="234">
        <v>0</v>
      </c>
      <c r="N9" s="233">
        <v>0</v>
      </c>
      <c r="O9" s="235">
        <v>7</v>
      </c>
      <c r="P9" s="233" t="s">
        <v>191</v>
      </c>
      <c r="Q9" s="233">
        <v>4</v>
      </c>
      <c r="R9" s="233">
        <v>5</v>
      </c>
      <c r="S9" s="236">
        <v>9.93</v>
      </c>
      <c r="T9" s="234">
        <v>0</v>
      </c>
      <c r="U9" s="233" t="s">
        <v>328</v>
      </c>
      <c r="V9" s="233">
        <v>1.38</v>
      </c>
      <c r="W9" s="237">
        <v>8.4000000000000005E-2</v>
      </c>
      <c r="X9" s="238">
        <v>0.114</v>
      </c>
      <c r="Y9" s="239">
        <v>0.35087105000000002</v>
      </c>
      <c r="Z9" s="240">
        <v>4008</v>
      </c>
      <c r="AA9" s="234">
        <v>5.34</v>
      </c>
      <c r="AB9" s="239">
        <v>16.100000000000001</v>
      </c>
      <c r="AC9" s="241">
        <v>0.54</v>
      </c>
      <c r="AD9" s="242">
        <v>0.748</v>
      </c>
      <c r="AE9" s="240">
        <v>47</v>
      </c>
      <c r="AF9" s="243">
        <v>1.72</v>
      </c>
      <c r="AG9" s="233" t="s">
        <v>291</v>
      </c>
      <c r="AH9" s="241">
        <v>0.6</v>
      </c>
      <c r="AI9" s="241" t="s">
        <v>192</v>
      </c>
      <c r="AJ9" s="234">
        <v>225</v>
      </c>
      <c r="AK9" s="233">
        <v>11423</v>
      </c>
      <c r="AL9" s="242">
        <v>0.114</v>
      </c>
      <c r="AM9" s="240">
        <v>5</v>
      </c>
      <c r="AN9" s="234">
        <v>27.7</v>
      </c>
      <c r="AO9" s="233">
        <v>7</v>
      </c>
      <c r="AP9" s="174"/>
    </row>
    <row r="10" spans="1:42" ht="13.9">
      <c r="A10" s="231" t="s">
        <v>110</v>
      </c>
      <c r="B10" s="231" t="s">
        <v>241</v>
      </c>
      <c r="C10" s="231" t="s">
        <v>321</v>
      </c>
      <c r="D10" s="232">
        <v>1010</v>
      </c>
      <c r="E10" s="232">
        <v>70</v>
      </c>
      <c r="F10" s="232" t="s">
        <v>188</v>
      </c>
      <c r="G10" s="233">
        <v>99</v>
      </c>
      <c r="H10" s="233">
        <v>2</v>
      </c>
      <c r="I10" s="233">
        <v>1</v>
      </c>
      <c r="J10" s="233">
        <v>0</v>
      </c>
      <c r="K10" s="233">
        <v>7.2</v>
      </c>
      <c r="L10" s="234">
        <v>6</v>
      </c>
      <c r="M10" s="234">
        <v>2</v>
      </c>
      <c r="N10" s="233">
        <v>3</v>
      </c>
      <c r="O10" s="235">
        <v>12</v>
      </c>
      <c r="P10" s="233" t="s">
        <v>189</v>
      </c>
      <c r="Q10" s="233">
        <v>5</v>
      </c>
      <c r="R10" s="233">
        <v>15</v>
      </c>
      <c r="S10" s="236">
        <v>3.86</v>
      </c>
      <c r="T10" s="234">
        <v>0</v>
      </c>
      <c r="U10" s="233" t="s">
        <v>328</v>
      </c>
      <c r="V10" s="233">
        <v>1.52</v>
      </c>
      <c r="W10" s="237">
        <v>0</v>
      </c>
      <c r="X10" s="238">
        <v>0.28999999999999998</v>
      </c>
      <c r="Y10" s="239">
        <v>0.20730216900000001</v>
      </c>
      <c r="Z10" s="240">
        <v>1357</v>
      </c>
      <c r="AA10" s="234">
        <v>1.3435643559999999</v>
      </c>
      <c r="AB10" s="239">
        <v>6.7</v>
      </c>
      <c r="AC10" s="241">
        <v>0.1</v>
      </c>
      <c r="AD10" s="242">
        <v>1.212</v>
      </c>
      <c r="AE10" s="240">
        <v>17</v>
      </c>
      <c r="AF10" s="243">
        <v>4.63</v>
      </c>
      <c r="AG10" s="234">
        <v>21</v>
      </c>
      <c r="AH10" s="241">
        <v>0.4</v>
      </c>
      <c r="AI10" s="234" t="s">
        <v>190</v>
      </c>
      <c r="AJ10" s="234">
        <v>75</v>
      </c>
      <c r="AK10" s="233">
        <v>6546</v>
      </c>
      <c r="AL10" s="242">
        <v>0.28999999999999998</v>
      </c>
      <c r="AM10" s="240">
        <v>2</v>
      </c>
      <c r="AN10" s="234">
        <v>8.5</v>
      </c>
      <c r="AO10" s="234">
        <v>2</v>
      </c>
      <c r="AP10" s="174"/>
    </row>
    <row r="11" spans="1:42" ht="13.9">
      <c r="A11" s="231" t="s">
        <v>83</v>
      </c>
      <c r="B11" s="231" t="s">
        <v>241</v>
      </c>
      <c r="C11" s="231" t="s">
        <v>245</v>
      </c>
      <c r="D11" s="232">
        <v>1149</v>
      </c>
      <c r="E11" s="232">
        <v>138</v>
      </c>
      <c r="F11" s="232" t="s">
        <v>292</v>
      </c>
      <c r="G11" s="233">
        <v>225</v>
      </c>
      <c r="H11" s="233">
        <v>2</v>
      </c>
      <c r="I11" s="233">
        <v>1</v>
      </c>
      <c r="J11" s="233">
        <v>0</v>
      </c>
      <c r="K11" s="233">
        <v>2.7</v>
      </c>
      <c r="L11" s="234">
        <v>10.5</v>
      </c>
      <c r="M11" s="234">
        <v>2</v>
      </c>
      <c r="N11" s="233">
        <v>0</v>
      </c>
      <c r="O11" s="235">
        <v>4</v>
      </c>
      <c r="P11" s="233" t="s">
        <v>196</v>
      </c>
      <c r="Q11" s="233">
        <v>2</v>
      </c>
      <c r="R11" s="233">
        <v>5</v>
      </c>
      <c r="S11" s="236">
        <v>1.31</v>
      </c>
      <c r="T11" s="234">
        <v>0</v>
      </c>
      <c r="U11" s="233" t="s">
        <v>327</v>
      </c>
      <c r="V11" s="233">
        <v>1.41</v>
      </c>
      <c r="W11" s="237">
        <v>0.28899999999999998</v>
      </c>
      <c r="X11" s="238">
        <v>3.9E-2</v>
      </c>
      <c r="Y11" s="239">
        <v>0.76207802700000005</v>
      </c>
      <c r="Z11" s="240">
        <v>3770</v>
      </c>
      <c r="AA11" s="234">
        <v>3.28</v>
      </c>
      <c r="AB11" s="239">
        <v>3.4</v>
      </c>
      <c r="AC11" s="241">
        <v>0.2</v>
      </c>
      <c r="AD11" s="242">
        <v>0.129</v>
      </c>
      <c r="AE11" s="240">
        <v>1</v>
      </c>
      <c r="AF11" s="243">
        <v>0.06</v>
      </c>
      <c r="AG11" s="234">
        <v>10.5</v>
      </c>
      <c r="AH11" s="241">
        <v>0.15</v>
      </c>
      <c r="AI11" s="234" t="s">
        <v>275</v>
      </c>
      <c r="AJ11" s="234">
        <v>140</v>
      </c>
      <c r="AK11" s="233">
        <v>4947</v>
      </c>
      <c r="AL11" s="242">
        <v>3.9E-2</v>
      </c>
      <c r="AM11" s="240">
        <v>3</v>
      </c>
      <c r="AN11" s="234">
        <v>6</v>
      </c>
      <c r="AO11" s="233">
        <v>4</v>
      </c>
      <c r="AP11" s="174"/>
    </row>
    <row r="12" spans="1:42" ht="13.9">
      <c r="A12" s="231" t="s">
        <v>49</v>
      </c>
      <c r="B12" s="231" t="s">
        <v>241</v>
      </c>
      <c r="C12" s="231" t="s">
        <v>321</v>
      </c>
      <c r="D12" s="232">
        <v>1333</v>
      </c>
      <c r="E12" s="232">
        <v>76</v>
      </c>
      <c r="F12" s="232" t="s">
        <v>188</v>
      </c>
      <c r="G12" s="233">
        <v>240</v>
      </c>
      <c r="H12" s="233">
        <v>3</v>
      </c>
      <c r="I12" s="233">
        <v>2</v>
      </c>
      <c r="J12" s="233">
        <v>0</v>
      </c>
      <c r="K12" s="233">
        <v>3.6</v>
      </c>
      <c r="L12" s="234">
        <v>7.5</v>
      </c>
      <c r="M12" s="234">
        <v>1</v>
      </c>
      <c r="N12" s="233">
        <v>1</v>
      </c>
      <c r="O12" s="235">
        <v>25</v>
      </c>
      <c r="P12" s="233" t="s">
        <v>191</v>
      </c>
      <c r="Q12" s="233">
        <v>2</v>
      </c>
      <c r="R12" s="233">
        <v>3</v>
      </c>
      <c r="S12" s="236">
        <v>3.08</v>
      </c>
      <c r="T12" s="234">
        <v>0</v>
      </c>
      <c r="U12" s="233" t="s">
        <v>328</v>
      </c>
      <c r="V12" s="233">
        <v>1.33</v>
      </c>
      <c r="W12" s="237">
        <v>0</v>
      </c>
      <c r="X12" s="238">
        <v>0.187</v>
      </c>
      <c r="Y12" s="239">
        <v>0.61723087899999995</v>
      </c>
      <c r="Z12" s="240">
        <v>3446</v>
      </c>
      <c r="AA12" s="234">
        <v>2.5851462870000002</v>
      </c>
      <c r="AB12" s="239">
        <v>1</v>
      </c>
      <c r="AC12" s="241">
        <v>0.18</v>
      </c>
      <c r="AD12" s="242">
        <v>0.113</v>
      </c>
      <c r="AE12" s="240">
        <v>22</v>
      </c>
      <c r="AF12" s="243">
        <v>1</v>
      </c>
      <c r="AG12" s="234">
        <v>12.6</v>
      </c>
      <c r="AH12" s="241">
        <v>0.2</v>
      </c>
      <c r="AI12" s="233" t="s">
        <v>190</v>
      </c>
      <c r="AJ12" s="233">
        <v>75</v>
      </c>
      <c r="AK12" s="233">
        <v>5583</v>
      </c>
      <c r="AL12" s="242">
        <v>0.187</v>
      </c>
      <c r="AM12" s="233">
        <v>3</v>
      </c>
      <c r="AN12" s="233">
        <v>7</v>
      </c>
      <c r="AO12" s="233">
        <v>2</v>
      </c>
      <c r="AP12" s="174"/>
    </row>
    <row r="13" spans="1:42" ht="13.9">
      <c r="A13" s="231" t="s">
        <v>95</v>
      </c>
      <c r="B13" s="231" t="s">
        <v>241</v>
      </c>
      <c r="C13" s="231" t="s">
        <v>245</v>
      </c>
      <c r="D13" s="232">
        <v>1344</v>
      </c>
      <c r="E13" s="232">
        <v>131</v>
      </c>
      <c r="F13" s="232" t="s">
        <v>292</v>
      </c>
      <c r="G13" s="233">
        <v>289</v>
      </c>
      <c r="H13" s="233">
        <v>4</v>
      </c>
      <c r="I13" s="233">
        <v>3</v>
      </c>
      <c r="J13" s="233">
        <v>0</v>
      </c>
      <c r="K13" s="233">
        <v>3.6</v>
      </c>
      <c r="L13" s="234">
        <v>5.5</v>
      </c>
      <c r="M13" s="234">
        <v>1</v>
      </c>
      <c r="N13" s="233">
        <v>1</v>
      </c>
      <c r="O13" s="235">
        <v>4</v>
      </c>
      <c r="P13" s="233" t="s">
        <v>196</v>
      </c>
      <c r="Q13" s="233">
        <v>1</v>
      </c>
      <c r="R13" s="233">
        <v>4</v>
      </c>
      <c r="S13" s="236">
        <v>3.08</v>
      </c>
      <c r="T13" s="234">
        <v>0</v>
      </c>
      <c r="U13" s="233" t="s">
        <v>327</v>
      </c>
      <c r="V13" s="233">
        <v>1.1100000000000001</v>
      </c>
      <c r="W13" s="237">
        <v>0.105</v>
      </c>
      <c r="X13" s="238">
        <v>0.13300000000000001</v>
      </c>
      <c r="Y13" s="239">
        <v>1.554156718</v>
      </c>
      <c r="Z13" s="240">
        <v>7160</v>
      </c>
      <c r="AA13" s="234">
        <v>5.33</v>
      </c>
      <c r="AB13" s="239">
        <v>4.5999999999999996</v>
      </c>
      <c r="AC13" s="241">
        <v>0.22</v>
      </c>
      <c r="AD13" s="242">
        <v>3.1E-2</v>
      </c>
      <c r="AE13" s="240">
        <v>1</v>
      </c>
      <c r="AF13" s="243">
        <v>0.17</v>
      </c>
      <c r="AG13" s="234">
        <v>16.8</v>
      </c>
      <c r="AH13" s="241">
        <v>0.2</v>
      </c>
      <c r="AI13" s="234" t="s">
        <v>275</v>
      </c>
      <c r="AJ13" s="234">
        <v>108</v>
      </c>
      <c r="AK13" s="233">
        <v>4607</v>
      </c>
      <c r="AL13" s="242">
        <v>0.13300000000000001</v>
      </c>
      <c r="AM13" s="240">
        <v>3</v>
      </c>
      <c r="AN13" s="234">
        <v>6</v>
      </c>
      <c r="AO13" s="234">
        <v>4</v>
      </c>
      <c r="AP13" s="174"/>
    </row>
    <row r="14" spans="1:42" ht="13.9">
      <c r="A14" s="231" t="s">
        <v>213</v>
      </c>
      <c r="B14" s="231" t="s">
        <v>250</v>
      </c>
      <c r="C14" s="231" t="s">
        <v>318</v>
      </c>
      <c r="D14" s="232">
        <v>1386</v>
      </c>
      <c r="E14" s="232">
        <v>1263</v>
      </c>
      <c r="F14" s="232" t="s">
        <v>195</v>
      </c>
      <c r="G14" s="233">
        <v>0</v>
      </c>
      <c r="H14" s="233">
        <v>1</v>
      </c>
      <c r="I14" s="233">
        <v>0</v>
      </c>
      <c r="J14" s="233">
        <v>0</v>
      </c>
      <c r="K14" s="233">
        <v>9</v>
      </c>
      <c r="L14" s="234">
        <v>16</v>
      </c>
      <c r="M14" s="234">
        <v>0</v>
      </c>
      <c r="N14" s="233">
        <v>0</v>
      </c>
      <c r="O14" s="235">
        <v>7</v>
      </c>
      <c r="P14" s="233" t="s">
        <v>191</v>
      </c>
      <c r="Q14" s="233">
        <v>20</v>
      </c>
      <c r="R14" s="233">
        <v>0</v>
      </c>
      <c r="S14" s="236">
        <v>10.82</v>
      </c>
      <c r="T14" s="234">
        <v>0</v>
      </c>
      <c r="U14" s="233" t="s">
        <v>328</v>
      </c>
      <c r="V14" s="233">
        <v>1.74</v>
      </c>
      <c r="W14" s="237">
        <v>0.79600000000000004</v>
      </c>
      <c r="X14" s="238">
        <v>0.106</v>
      </c>
      <c r="Y14" s="239">
        <v>0.15312372399999999</v>
      </c>
      <c r="Z14" s="240">
        <v>1125</v>
      </c>
      <c r="AA14" s="234">
        <v>0.81</v>
      </c>
      <c r="AB14" s="239">
        <v>0</v>
      </c>
      <c r="AC14" s="241">
        <v>0</v>
      </c>
      <c r="AD14" s="242">
        <v>0</v>
      </c>
      <c r="AE14" s="240">
        <v>1</v>
      </c>
      <c r="AF14" s="243">
        <v>0</v>
      </c>
      <c r="AG14" s="234" t="s">
        <v>291</v>
      </c>
      <c r="AH14" s="241">
        <v>0.5</v>
      </c>
      <c r="AI14" s="234" t="s">
        <v>194</v>
      </c>
      <c r="AJ14" s="234">
        <v>190</v>
      </c>
      <c r="AK14" s="233">
        <v>7347</v>
      </c>
      <c r="AL14" s="242">
        <v>0.106</v>
      </c>
      <c r="AM14" s="240">
        <v>5</v>
      </c>
      <c r="AN14" s="234">
        <v>50</v>
      </c>
      <c r="AO14" s="233">
        <v>7</v>
      </c>
      <c r="AP14" s="174"/>
    </row>
    <row r="15" spans="1:42" ht="13.9">
      <c r="A15" s="231" t="s">
        <v>57</v>
      </c>
      <c r="B15" s="231" t="s">
        <v>241</v>
      </c>
      <c r="C15" s="231" t="s">
        <v>318</v>
      </c>
      <c r="D15" s="232">
        <v>1392</v>
      </c>
      <c r="E15" s="232">
        <v>59</v>
      </c>
      <c r="F15" s="232" t="s">
        <v>188</v>
      </c>
      <c r="G15" s="233">
        <v>166</v>
      </c>
      <c r="H15" s="233">
        <v>1</v>
      </c>
      <c r="I15" s="233">
        <v>0</v>
      </c>
      <c r="J15" s="233">
        <v>0</v>
      </c>
      <c r="K15" s="233">
        <v>4.5</v>
      </c>
      <c r="L15" s="234">
        <v>0</v>
      </c>
      <c r="M15" s="234">
        <v>0</v>
      </c>
      <c r="N15" s="233">
        <v>0</v>
      </c>
      <c r="O15" s="235">
        <v>24</v>
      </c>
      <c r="P15" s="233">
        <v>0</v>
      </c>
      <c r="Q15" s="233">
        <v>0</v>
      </c>
      <c r="R15" s="233">
        <v>0</v>
      </c>
      <c r="S15" s="236">
        <v>3.59</v>
      </c>
      <c r="T15" s="234">
        <v>0</v>
      </c>
      <c r="U15" s="233" t="s">
        <v>328</v>
      </c>
      <c r="V15" s="233">
        <v>0</v>
      </c>
      <c r="W15" s="237">
        <v>0</v>
      </c>
      <c r="X15" s="238">
        <v>0</v>
      </c>
      <c r="Y15" s="239">
        <v>0.47361605699999998</v>
      </c>
      <c r="Z15" s="240">
        <v>2926</v>
      </c>
      <c r="AA15" s="234">
        <v>2.1020114940000001</v>
      </c>
      <c r="AB15" s="239">
        <v>1.8</v>
      </c>
      <c r="AC15" s="241">
        <v>0.12</v>
      </c>
      <c r="AD15" s="242">
        <v>5.5E-2</v>
      </c>
      <c r="AE15" s="240">
        <v>0</v>
      </c>
      <c r="AF15" s="243">
        <v>0</v>
      </c>
      <c r="AG15" s="234">
        <v>12.6</v>
      </c>
      <c r="AH15" s="241">
        <v>0.3</v>
      </c>
      <c r="AI15" s="233" t="s">
        <v>192</v>
      </c>
      <c r="AJ15" s="233">
        <v>110</v>
      </c>
      <c r="AK15" s="233">
        <v>6178</v>
      </c>
      <c r="AL15" s="242">
        <v>0</v>
      </c>
      <c r="AM15" s="233">
        <v>2</v>
      </c>
      <c r="AN15" s="233">
        <v>6</v>
      </c>
      <c r="AO15" s="233">
        <v>1</v>
      </c>
      <c r="AP15" s="174"/>
    </row>
    <row r="16" spans="1:42" ht="13.9">
      <c r="A16" s="231" t="s">
        <v>78</v>
      </c>
      <c r="B16" s="231" t="s">
        <v>241</v>
      </c>
      <c r="C16" s="231" t="s">
        <v>319</v>
      </c>
      <c r="D16" s="232">
        <v>1448</v>
      </c>
      <c r="E16" s="232">
        <v>113</v>
      </c>
      <c r="F16" s="232" t="s">
        <v>188</v>
      </c>
      <c r="G16" s="233">
        <v>200</v>
      </c>
      <c r="H16" s="233">
        <v>3</v>
      </c>
      <c r="I16" s="233">
        <v>0</v>
      </c>
      <c r="J16" s="233">
        <v>2</v>
      </c>
      <c r="K16" s="233">
        <v>3.6</v>
      </c>
      <c r="L16" s="234">
        <v>0</v>
      </c>
      <c r="M16" s="234">
        <v>0</v>
      </c>
      <c r="N16" s="233">
        <v>2</v>
      </c>
      <c r="O16" s="235">
        <v>10</v>
      </c>
      <c r="P16" s="233" t="s">
        <v>191</v>
      </c>
      <c r="Q16" s="233">
        <v>3</v>
      </c>
      <c r="R16" s="233">
        <v>1</v>
      </c>
      <c r="S16" s="236">
        <v>3.96</v>
      </c>
      <c r="T16" s="234">
        <v>0</v>
      </c>
      <c r="U16" s="233" t="s">
        <v>328</v>
      </c>
      <c r="V16" s="233">
        <v>1.42</v>
      </c>
      <c r="W16" s="237">
        <v>0.80300000000000005</v>
      </c>
      <c r="X16" s="238">
        <v>0.17599999999999999</v>
      </c>
      <c r="Y16" s="239">
        <v>1.2763773389999999</v>
      </c>
      <c r="Z16" s="240">
        <v>9823</v>
      </c>
      <c r="AA16" s="234">
        <v>6.783839779</v>
      </c>
      <c r="AB16" s="239">
        <v>4.5999999999999996</v>
      </c>
      <c r="AC16" s="241">
        <v>0.14000000000000001</v>
      </c>
      <c r="AD16" s="242">
        <v>0.19</v>
      </c>
      <c r="AE16" s="240">
        <v>6</v>
      </c>
      <c r="AF16" s="243">
        <v>1.04</v>
      </c>
      <c r="AG16" s="234">
        <v>16.8</v>
      </c>
      <c r="AH16" s="241">
        <v>0.2</v>
      </c>
      <c r="AI16" s="233" t="s">
        <v>190</v>
      </c>
      <c r="AJ16" s="233">
        <v>90</v>
      </c>
      <c r="AK16" s="233">
        <v>7696</v>
      </c>
      <c r="AL16" s="242">
        <v>0.17599999999999999</v>
      </c>
      <c r="AM16" s="233">
        <v>3</v>
      </c>
      <c r="AN16" s="233">
        <v>8</v>
      </c>
      <c r="AO16" s="233">
        <v>6</v>
      </c>
      <c r="AP16" s="174"/>
    </row>
    <row r="17" spans="1:42" ht="13.9">
      <c r="A17" s="231" t="s">
        <v>85</v>
      </c>
      <c r="B17" s="231" t="s">
        <v>241</v>
      </c>
      <c r="C17" s="231" t="s">
        <v>245</v>
      </c>
      <c r="D17" s="232">
        <v>1621</v>
      </c>
      <c r="E17" s="232">
        <v>120</v>
      </c>
      <c r="F17" s="232" t="s">
        <v>292</v>
      </c>
      <c r="G17" s="233">
        <v>376</v>
      </c>
      <c r="H17" s="233">
        <v>3</v>
      </c>
      <c r="I17" s="233">
        <v>2</v>
      </c>
      <c r="J17" s="233">
        <v>0</v>
      </c>
      <c r="K17" s="233">
        <v>3.6</v>
      </c>
      <c r="L17" s="234">
        <v>15</v>
      </c>
      <c r="M17" s="234">
        <v>1</v>
      </c>
      <c r="N17" s="233">
        <v>1</v>
      </c>
      <c r="O17" s="235">
        <v>6</v>
      </c>
      <c r="P17" s="233" t="s">
        <v>196</v>
      </c>
      <c r="Q17" s="233">
        <v>4</v>
      </c>
      <c r="R17" s="233">
        <v>8</v>
      </c>
      <c r="S17" s="236">
        <v>7.17</v>
      </c>
      <c r="T17" s="234">
        <v>0</v>
      </c>
      <c r="U17" s="233" t="s">
        <v>327</v>
      </c>
      <c r="V17" s="233">
        <v>1.39</v>
      </c>
      <c r="W17" s="237">
        <v>0.51500000000000001</v>
      </c>
      <c r="X17" s="238">
        <v>0.35799999999999998</v>
      </c>
      <c r="Y17" s="239">
        <v>2.0443846670000001</v>
      </c>
      <c r="Z17" s="240">
        <v>15200</v>
      </c>
      <c r="AA17" s="234">
        <v>9.3800000000000008</v>
      </c>
      <c r="AB17" s="239">
        <v>3</v>
      </c>
      <c r="AC17" s="241">
        <v>0.23</v>
      </c>
      <c r="AD17" s="242">
        <v>0.13</v>
      </c>
      <c r="AE17" s="240">
        <v>8</v>
      </c>
      <c r="AF17" s="243">
        <v>0.73</v>
      </c>
      <c r="AG17" s="234">
        <v>12.6</v>
      </c>
      <c r="AH17" s="241">
        <v>0.2</v>
      </c>
      <c r="AI17" s="234">
        <v>0</v>
      </c>
      <c r="AJ17" s="234">
        <v>136</v>
      </c>
      <c r="AK17" s="233">
        <v>7435</v>
      </c>
      <c r="AL17" s="242">
        <v>0.35799999999999998</v>
      </c>
      <c r="AM17" s="240">
        <v>4</v>
      </c>
      <c r="AN17" s="234">
        <v>7</v>
      </c>
      <c r="AO17" s="233">
        <v>6</v>
      </c>
      <c r="AP17" s="174"/>
    </row>
    <row r="18" spans="1:42" ht="13.9">
      <c r="A18" s="231" t="s">
        <v>92</v>
      </c>
      <c r="B18" s="231" t="s">
        <v>241</v>
      </c>
      <c r="C18" s="231" t="s">
        <v>318</v>
      </c>
      <c r="D18" s="232">
        <v>1780</v>
      </c>
      <c r="E18" s="232">
        <v>188</v>
      </c>
      <c r="F18" s="232" t="s">
        <v>188</v>
      </c>
      <c r="G18" s="233">
        <v>282</v>
      </c>
      <c r="H18" s="233">
        <v>2</v>
      </c>
      <c r="I18" s="233">
        <v>0</v>
      </c>
      <c r="J18" s="233">
        <v>1</v>
      </c>
      <c r="K18" s="233">
        <v>7.2</v>
      </c>
      <c r="L18" s="234">
        <v>9</v>
      </c>
      <c r="M18" s="234">
        <v>0</v>
      </c>
      <c r="N18" s="233">
        <v>0</v>
      </c>
      <c r="O18" s="235">
        <v>85</v>
      </c>
      <c r="P18" s="233" t="s">
        <v>189</v>
      </c>
      <c r="Q18" s="233">
        <v>1</v>
      </c>
      <c r="R18" s="233">
        <v>2</v>
      </c>
      <c r="S18" s="236">
        <v>3.45</v>
      </c>
      <c r="T18" s="234">
        <v>0</v>
      </c>
      <c r="U18" s="233" t="s">
        <v>328</v>
      </c>
      <c r="V18" s="233">
        <v>0.87</v>
      </c>
      <c r="W18" s="237">
        <v>1.3049999999999999</v>
      </c>
      <c r="X18" s="238">
        <v>0.17100000000000001</v>
      </c>
      <c r="Y18" s="239">
        <v>1.1375477599999999</v>
      </c>
      <c r="Z18" s="240">
        <v>9825</v>
      </c>
      <c r="AA18" s="234">
        <v>5.5196629210000001</v>
      </c>
      <c r="AB18" s="239">
        <v>1.8</v>
      </c>
      <c r="AC18" s="241">
        <v>0.16</v>
      </c>
      <c r="AD18" s="242">
        <v>0.152</v>
      </c>
      <c r="AE18" s="240">
        <v>8</v>
      </c>
      <c r="AF18" s="243">
        <v>0.79</v>
      </c>
      <c r="AG18" s="234">
        <v>17.2</v>
      </c>
      <c r="AH18" s="241">
        <v>0.4</v>
      </c>
      <c r="AI18" s="234" t="s">
        <v>190</v>
      </c>
      <c r="AJ18" s="234">
        <v>92.5</v>
      </c>
      <c r="AK18" s="233">
        <v>8637</v>
      </c>
      <c r="AL18" s="242">
        <v>0.17100000000000001</v>
      </c>
      <c r="AM18" s="240">
        <v>2</v>
      </c>
      <c r="AN18" s="234">
        <v>6</v>
      </c>
      <c r="AO18" s="234">
        <v>7</v>
      </c>
      <c r="AP18" s="174"/>
    </row>
    <row r="19" spans="1:42" ht="13.9">
      <c r="A19" s="231" t="s">
        <v>210</v>
      </c>
      <c r="B19" s="231" t="s">
        <v>241</v>
      </c>
      <c r="C19" s="231" t="s">
        <v>245</v>
      </c>
      <c r="D19" s="232">
        <v>1875</v>
      </c>
      <c r="E19" s="232">
        <v>0</v>
      </c>
      <c r="F19" s="232" t="s">
        <v>292</v>
      </c>
      <c r="G19" s="233">
        <v>1495</v>
      </c>
      <c r="H19" s="233">
        <v>6</v>
      </c>
      <c r="I19" s="233">
        <v>2</v>
      </c>
      <c r="J19" s="233">
        <v>3</v>
      </c>
      <c r="K19" s="233">
        <v>7.2</v>
      </c>
      <c r="L19" s="234">
        <v>3</v>
      </c>
      <c r="M19" s="234">
        <v>1</v>
      </c>
      <c r="N19" s="233">
        <v>0</v>
      </c>
      <c r="O19" s="235">
        <v>3</v>
      </c>
      <c r="P19" s="233" t="s">
        <v>204</v>
      </c>
      <c r="Q19" s="233">
        <v>5</v>
      </c>
      <c r="R19" s="233">
        <v>6</v>
      </c>
      <c r="S19" s="236">
        <v>4.97</v>
      </c>
      <c r="T19" s="234">
        <v>0</v>
      </c>
      <c r="U19" s="233" t="s">
        <v>327</v>
      </c>
      <c r="V19" s="233">
        <v>1.27</v>
      </c>
      <c r="W19" s="237">
        <v>0.70399999999999996</v>
      </c>
      <c r="X19" s="238">
        <v>0.222</v>
      </c>
      <c r="Y19" s="239">
        <v>1.0753307999999999</v>
      </c>
      <c r="Z19" s="240">
        <v>8208</v>
      </c>
      <c r="AA19" s="234">
        <v>4.38</v>
      </c>
      <c r="AB19" s="239">
        <v>2.1</v>
      </c>
      <c r="AC19" s="241">
        <v>0.8</v>
      </c>
      <c r="AD19" s="242">
        <v>2.5000000000000001E-2</v>
      </c>
      <c r="AE19" s="240">
        <v>12</v>
      </c>
      <c r="AF19" s="243">
        <v>0</v>
      </c>
      <c r="AG19" s="234">
        <v>16.8</v>
      </c>
      <c r="AH19" s="241">
        <v>0.4</v>
      </c>
      <c r="AI19" s="234" t="s">
        <v>275</v>
      </c>
      <c r="AJ19" s="234">
        <v>112</v>
      </c>
      <c r="AK19" s="233">
        <v>7633</v>
      </c>
      <c r="AL19" s="242">
        <v>0.222</v>
      </c>
      <c r="AM19" s="240">
        <v>3</v>
      </c>
      <c r="AN19" s="234">
        <v>6</v>
      </c>
      <c r="AO19" s="233">
        <v>3</v>
      </c>
      <c r="AP19" s="174"/>
    </row>
    <row r="20" spans="1:42" ht="13.9">
      <c r="A20" s="231" t="s">
        <v>50</v>
      </c>
      <c r="B20" s="231" t="s">
        <v>241</v>
      </c>
      <c r="C20" s="231" t="s">
        <v>319</v>
      </c>
      <c r="D20" s="232">
        <v>1913</v>
      </c>
      <c r="E20" s="232">
        <v>197</v>
      </c>
      <c r="F20" s="232" t="s">
        <v>188</v>
      </c>
      <c r="G20" s="233">
        <v>193</v>
      </c>
      <c r="H20" s="233">
        <v>4</v>
      </c>
      <c r="I20" s="233">
        <v>3</v>
      </c>
      <c r="J20" s="233">
        <v>0</v>
      </c>
      <c r="K20" s="233">
        <v>3.6</v>
      </c>
      <c r="L20" s="234">
        <v>5</v>
      </c>
      <c r="M20" s="234">
        <v>0</v>
      </c>
      <c r="N20" s="233">
        <v>0</v>
      </c>
      <c r="O20" s="235">
        <v>1</v>
      </c>
      <c r="P20" s="233" t="s">
        <v>189</v>
      </c>
      <c r="Q20" s="233">
        <v>2</v>
      </c>
      <c r="R20" s="233">
        <v>2</v>
      </c>
      <c r="S20" s="236">
        <v>4.7</v>
      </c>
      <c r="T20" s="234">
        <v>0</v>
      </c>
      <c r="U20" s="233" t="s">
        <v>328</v>
      </c>
      <c r="V20" s="233">
        <v>1.5</v>
      </c>
      <c r="W20" s="237">
        <v>0.17</v>
      </c>
      <c r="X20" s="238">
        <v>0.17299999999999999</v>
      </c>
      <c r="Y20" s="239">
        <v>1.445806599</v>
      </c>
      <c r="Z20" s="240">
        <v>12619</v>
      </c>
      <c r="AA20" s="234">
        <v>6.596445374</v>
      </c>
      <c r="AB20" s="239">
        <v>1.6</v>
      </c>
      <c r="AC20" s="241">
        <v>0.1</v>
      </c>
      <c r="AD20" s="242">
        <v>0.16600000000000001</v>
      </c>
      <c r="AE20" s="240">
        <v>2</v>
      </c>
      <c r="AF20" s="243">
        <v>0</v>
      </c>
      <c r="AG20" s="234">
        <v>16.8</v>
      </c>
      <c r="AH20" s="241">
        <v>0.2</v>
      </c>
      <c r="AI20" s="233" t="s">
        <v>190</v>
      </c>
      <c r="AJ20" s="233">
        <v>90</v>
      </c>
      <c r="AK20" s="233">
        <v>8728</v>
      </c>
      <c r="AL20" s="242">
        <v>0.17299999999999999</v>
      </c>
      <c r="AM20" s="233">
        <v>3</v>
      </c>
      <c r="AN20" s="233">
        <v>6</v>
      </c>
      <c r="AO20" s="233">
        <v>1</v>
      </c>
      <c r="AP20" s="174"/>
    </row>
    <row r="21" spans="1:42" ht="13.9">
      <c r="A21" s="231" t="s">
        <v>61</v>
      </c>
      <c r="B21" s="231" t="s">
        <v>241</v>
      </c>
      <c r="C21" s="231" t="s">
        <v>321</v>
      </c>
      <c r="D21" s="232">
        <v>1947</v>
      </c>
      <c r="E21" s="232">
        <v>178</v>
      </c>
      <c r="F21" s="232" t="s">
        <v>188</v>
      </c>
      <c r="G21" s="233">
        <v>163</v>
      </c>
      <c r="H21" s="233">
        <v>3</v>
      </c>
      <c r="I21" s="233">
        <v>2</v>
      </c>
      <c r="J21" s="233">
        <v>0</v>
      </c>
      <c r="K21" s="233">
        <v>3.6</v>
      </c>
      <c r="L21" s="234">
        <v>8</v>
      </c>
      <c r="M21" s="234">
        <v>1</v>
      </c>
      <c r="N21" s="233">
        <v>0</v>
      </c>
      <c r="O21" s="235">
        <v>3</v>
      </c>
      <c r="P21" s="233" t="s">
        <v>189</v>
      </c>
      <c r="Q21" s="233">
        <v>3</v>
      </c>
      <c r="R21" s="233">
        <v>4</v>
      </c>
      <c r="S21" s="236">
        <v>2.2799999999999998</v>
      </c>
      <c r="T21" s="234">
        <v>0</v>
      </c>
      <c r="U21" s="233" t="s">
        <v>328</v>
      </c>
      <c r="V21" s="233">
        <v>1.3</v>
      </c>
      <c r="W21" s="237">
        <v>0</v>
      </c>
      <c r="X21" s="238">
        <v>0.10299999999999999</v>
      </c>
      <c r="Y21" s="239">
        <v>0.54716981099999995</v>
      </c>
      <c r="Z21" s="240">
        <v>2523</v>
      </c>
      <c r="AA21" s="234">
        <v>1.2958397530000001</v>
      </c>
      <c r="AB21" s="239">
        <v>1.2</v>
      </c>
      <c r="AC21" s="241">
        <v>0.08</v>
      </c>
      <c r="AD21" s="242">
        <v>0.08</v>
      </c>
      <c r="AE21" s="240">
        <v>2</v>
      </c>
      <c r="AF21" s="243">
        <v>0.26</v>
      </c>
      <c r="AG21" s="234">
        <v>12.6</v>
      </c>
      <c r="AH21" s="241">
        <v>0.2</v>
      </c>
      <c r="AI21" s="233" t="s">
        <v>194</v>
      </c>
      <c r="AJ21" s="233">
        <v>72</v>
      </c>
      <c r="AK21" s="233">
        <v>4611</v>
      </c>
      <c r="AL21" s="242">
        <v>0.10299999999999999</v>
      </c>
      <c r="AM21" s="233">
        <v>3</v>
      </c>
      <c r="AN21" s="233">
        <v>6</v>
      </c>
      <c r="AO21" s="233">
        <v>2</v>
      </c>
      <c r="AP21" s="174"/>
    </row>
    <row r="22" spans="1:42" ht="13.9">
      <c r="A22" s="231" t="s">
        <v>113</v>
      </c>
      <c r="B22" s="231" t="s">
        <v>241</v>
      </c>
      <c r="C22" s="231" t="s">
        <v>321</v>
      </c>
      <c r="D22" s="232">
        <v>2048</v>
      </c>
      <c r="E22" s="232">
        <v>165</v>
      </c>
      <c r="F22" s="232" t="s">
        <v>188</v>
      </c>
      <c r="G22" s="233">
        <v>302</v>
      </c>
      <c r="H22" s="233">
        <v>2</v>
      </c>
      <c r="I22" s="233">
        <v>1</v>
      </c>
      <c r="J22" s="233">
        <v>0</v>
      </c>
      <c r="K22" s="233">
        <v>3.6</v>
      </c>
      <c r="L22" s="234">
        <v>7.5</v>
      </c>
      <c r="M22" s="234">
        <v>1</v>
      </c>
      <c r="N22" s="233">
        <v>1</v>
      </c>
      <c r="O22" s="235">
        <v>139</v>
      </c>
      <c r="P22" s="233" t="s">
        <v>191</v>
      </c>
      <c r="Q22" s="233">
        <v>1</v>
      </c>
      <c r="R22" s="233">
        <v>3</v>
      </c>
      <c r="S22" s="236">
        <v>3.58</v>
      </c>
      <c r="T22" s="234">
        <v>0</v>
      </c>
      <c r="U22" s="233" t="s">
        <v>328</v>
      </c>
      <c r="V22" s="233">
        <v>1</v>
      </c>
      <c r="W22" s="237">
        <v>0</v>
      </c>
      <c r="X22" s="238">
        <v>0.14000000000000001</v>
      </c>
      <c r="Y22" s="239">
        <v>1.1210657530000001</v>
      </c>
      <c r="Z22" s="240">
        <v>7195</v>
      </c>
      <c r="AA22" s="234">
        <v>3.513183594</v>
      </c>
      <c r="AB22" s="239">
        <v>1.9</v>
      </c>
      <c r="AC22" s="241">
        <v>0.15</v>
      </c>
      <c r="AD22" s="242">
        <v>7.2999999999999995E-2</v>
      </c>
      <c r="AE22" s="240">
        <v>131</v>
      </c>
      <c r="AF22" s="243">
        <v>1.51</v>
      </c>
      <c r="AG22" s="234">
        <v>12.6</v>
      </c>
      <c r="AH22" s="241">
        <v>0.2</v>
      </c>
      <c r="AI22" s="234" t="s">
        <v>190</v>
      </c>
      <c r="AJ22" s="234">
        <v>86.5</v>
      </c>
      <c r="AK22" s="233">
        <v>6418</v>
      </c>
      <c r="AL22" s="242">
        <v>0.14000000000000001</v>
      </c>
      <c r="AM22" s="240">
        <v>3</v>
      </c>
      <c r="AN22" s="234">
        <v>6</v>
      </c>
      <c r="AO22" s="234">
        <v>2</v>
      </c>
      <c r="AP22" s="174"/>
    </row>
    <row r="23" spans="1:42" ht="13.9">
      <c r="A23" s="231" t="s">
        <v>214</v>
      </c>
      <c r="B23" s="231" t="s">
        <v>241</v>
      </c>
      <c r="C23" s="231" t="s">
        <v>245</v>
      </c>
      <c r="D23" s="232">
        <v>2230</v>
      </c>
      <c r="E23" s="232">
        <v>271</v>
      </c>
      <c r="F23" s="232" t="s">
        <v>292</v>
      </c>
      <c r="G23" s="233">
        <v>292</v>
      </c>
      <c r="H23" s="233">
        <v>3</v>
      </c>
      <c r="I23" s="233">
        <v>2</v>
      </c>
      <c r="J23" s="233">
        <v>0</v>
      </c>
      <c r="K23" s="233">
        <v>0.9</v>
      </c>
      <c r="L23" s="234">
        <v>2</v>
      </c>
      <c r="M23" s="234">
        <v>0</v>
      </c>
      <c r="N23" s="233">
        <v>1</v>
      </c>
      <c r="O23" s="235">
        <v>6</v>
      </c>
      <c r="P23" s="233">
        <v>0</v>
      </c>
      <c r="Q23" s="233">
        <v>1</v>
      </c>
      <c r="R23" s="233">
        <v>1</v>
      </c>
      <c r="S23" s="236">
        <v>3.02</v>
      </c>
      <c r="T23" s="234">
        <v>0</v>
      </c>
      <c r="U23" s="233" t="s">
        <v>327</v>
      </c>
      <c r="V23" s="233">
        <v>1.01</v>
      </c>
      <c r="W23" s="237">
        <v>0.36599999999999999</v>
      </c>
      <c r="X23" s="238">
        <v>0.14000000000000001</v>
      </c>
      <c r="Y23" s="239">
        <v>0.448740378</v>
      </c>
      <c r="Z23" s="240">
        <v>2565</v>
      </c>
      <c r="AA23" s="234">
        <v>1.1499999999999999</v>
      </c>
      <c r="AB23" s="239">
        <v>1.8</v>
      </c>
      <c r="AC23" s="241">
        <v>0.13</v>
      </c>
      <c r="AD23" s="242">
        <v>0.192</v>
      </c>
      <c r="AE23" s="240">
        <v>1</v>
      </c>
      <c r="AF23" s="243">
        <v>0.09</v>
      </c>
      <c r="AG23" s="234">
        <v>10.5</v>
      </c>
      <c r="AH23" s="241">
        <v>0.05</v>
      </c>
      <c r="AI23" s="234" t="s">
        <v>275</v>
      </c>
      <c r="AJ23" s="234">
        <v>170</v>
      </c>
      <c r="AK23" s="233">
        <v>5716</v>
      </c>
      <c r="AL23" s="242">
        <v>0.14000000000000001</v>
      </c>
      <c r="AM23" s="240">
        <v>4</v>
      </c>
      <c r="AN23" s="234">
        <v>8</v>
      </c>
      <c r="AO23" s="233">
        <v>6</v>
      </c>
      <c r="AP23" s="174"/>
    </row>
    <row r="24" spans="1:42" ht="13.9">
      <c r="A24" s="231" t="s">
        <v>202</v>
      </c>
      <c r="B24" s="231" t="s">
        <v>241</v>
      </c>
      <c r="C24" s="231" t="s">
        <v>318</v>
      </c>
      <c r="D24" s="232">
        <v>2343</v>
      </c>
      <c r="E24" s="232">
        <v>209</v>
      </c>
      <c r="F24" s="232" t="s">
        <v>188</v>
      </c>
      <c r="G24" s="233">
        <v>886</v>
      </c>
      <c r="H24" s="233">
        <v>6</v>
      </c>
      <c r="I24" s="233">
        <v>5</v>
      </c>
      <c r="J24" s="233">
        <v>0</v>
      </c>
      <c r="K24" s="233">
        <v>3.0167999999999999</v>
      </c>
      <c r="L24" s="234">
        <v>0</v>
      </c>
      <c r="M24" s="234">
        <v>0</v>
      </c>
      <c r="N24" s="233">
        <v>0</v>
      </c>
      <c r="O24" s="235">
        <v>6</v>
      </c>
      <c r="P24" s="233" t="s">
        <v>191</v>
      </c>
      <c r="Q24" s="233">
        <v>0</v>
      </c>
      <c r="R24" s="233">
        <v>5</v>
      </c>
      <c r="S24" s="236">
        <v>1.82</v>
      </c>
      <c r="T24" s="234">
        <v>0</v>
      </c>
      <c r="U24" s="233" t="s">
        <v>328</v>
      </c>
      <c r="V24" s="233">
        <v>0</v>
      </c>
      <c r="W24" s="237">
        <v>4.8000000000000001E-2</v>
      </c>
      <c r="X24" s="238">
        <v>9.8000000000000004E-2</v>
      </c>
      <c r="Y24" s="239">
        <v>0.87</v>
      </c>
      <c r="Z24" s="240">
        <v>6010</v>
      </c>
      <c r="AA24" s="234">
        <v>2.5650874950000002</v>
      </c>
      <c r="AB24" s="239">
        <v>0.9</v>
      </c>
      <c r="AC24" s="241">
        <v>0.38</v>
      </c>
      <c r="AD24" s="242">
        <v>0.13800000000000001</v>
      </c>
      <c r="AE24" s="240">
        <v>0</v>
      </c>
      <c r="AF24" s="243">
        <v>0</v>
      </c>
      <c r="AG24" s="234">
        <v>28</v>
      </c>
      <c r="AH24" s="241">
        <v>0.16800000000000001</v>
      </c>
      <c r="AI24" s="233" t="s">
        <v>190</v>
      </c>
      <c r="AJ24" s="233">
        <v>72</v>
      </c>
      <c r="AK24" s="233">
        <v>6878</v>
      </c>
      <c r="AL24" s="242">
        <v>9.8000000000000004E-2</v>
      </c>
      <c r="AM24" s="233">
        <v>3</v>
      </c>
      <c r="AN24" s="233">
        <v>6</v>
      </c>
      <c r="AO24" s="233">
        <v>3</v>
      </c>
      <c r="AP24" s="174"/>
    </row>
    <row r="25" spans="1:42" ht="13.9">
      <c r="A25" s="231" t="s">
        <v>208</v>
      </c>
      <c r="B25" s="231" t="s">
        <v>241</v>
      </c>
      <c r="C25" s="231" t="s">
        <v>319</v>
      </c>
      <c r="D25" s="232">
        <v>2351</v>
      </c>
      <c r="E25" s="232">
        <v>184</v>
      </c>
      <c r="F25" s="232" t="s">
        <v>188</v>
      </c>
      <c r="G25" s="233">
        <v>375</v>
      </c>
      <c r="H25" s="233">
        <v>7</v>
      </c>
      <c r="I25" s="233">
        <v>1</v>
      </c>
      <c r="J25" s="233">
        <v>5</v>
      </c>
      <c r="K25" s="233">
        <v>7.2</v>
      </c>
      <c r="L25" s="234">
        <v>21</v>
      </c>
      <c r="M25" s="234">
        <v>1</v>
      </c>
      <c r="N25" s="233">
        <v>0</v>
      </c>
      <c r="O25" s="235">
        <v>102</v>
      </c>
      <c r="P25" s="233" t="s">
        <v>189</v>
      </c>
      <c r="Q25" s="233">
        <v>5</v>
      </c>
      <c r="R25" s="233">
        <v>5</v>
      </c>
      <c r="S25" s="236">
        <v>5.53</v>
      </c>
      <c r="T25" s="234">
        <v>0</v>
      </c>
      <c r="U25" s="233" t="s">
        <v>328</v>
      </c>
      <c r="V25" s="233">
        <v>1.71</v>
      </c>
      <c r="W25" s="237">
        <v>0.39</v>
      </c>
      <c r="X25" s="238">
        <v>0.32100000000000001</v>
      </c>
      <c r="Y25" s="239">
        <v>1.1180415109999999</v>
      </c>
      <c r="Z25" s="240">
        <v>10504</v>
      </c>
      <c r="AA25" s="234">
        <v>4.4678860059999996</v>
      </c>
      <c r="AB25" s="239">
        <v>5.3</v>
      </c>
      <c r="AC25" s="241">
        <v>0.16</v>
      </c>
      <c r="AD25" s="242">
        <v>0.17100000000000001</v>
      </c>
      <c r="AE25" s="240">
        <v>1</v>
      </c>
      <c r="AF25" s="243">
        <v>0.11</v>
      </c>
      <c r="AG25" s="234">
        <v>29.4</v>
      </c>
      <c r="AH25" s="241">
        <v>0.4</v>
      </c>
      <c r="AI25" s="233" t="s">
        <v>192</v>
      </c>
      <c r="AJ25" s="233">
        <v>130</v>
      </c>
      <c r="AK25" s="233">
        <v>9395</v>
      </c>
      <c r="AL25" s="242">
        <v>0.32100000000000001</v>
      </c>
      <c r="AM25" s="233">
        <v>4</v>
      </c>
      <c r="AN25" s="244">
        <v>9</v>
      </c>
      <c r="AO25" s="233">
        <v>6</v>
      </c>
      <c r="AP25" s="174"/>
    </row>
    <row r="26" spans="1:42" ht="13.9">
      <c r="A26" s="231" t="s">
        <v>56</v>
      </c>
      <c r="B26" s="231" t="s">
        <v>241</v>
      </c>
      <c r="C26" s="231" t="s">
        <v>320</v>
      </c>
      <c r="D26" s="232">
        <v>2447</v>
      </c>
      <c r="E26" s="232">
        <v>552</v>
      </c>
      <c r="F26" s="232" t="s">
        <v>188</v>
      </c>
      <c r="G26" s="233">
        <v>205</v>
      </c>
      <c r="H26" s="233">
        <v>3</v>
      </c>
      <c r="I26" s="233">
        <v>2</v>
      </c>
      <c r="J26" s="233">
        <v>0</v>
      </c>
      <c r="K26" s="233">
        <v>7.2</v>
      </c>
      <c r="L26" s="234">
        <v>8</v>
      </c>
      <c r="M26" s="234">
        <v>0</v>
      </c>
      <c r="N26" s="233">
        <v>1</v>
      </c>
      <c r="O26" s="235">
        <v>14</v>
      </c>
      <c r="P26" s="233" t="s">
        <v>191</v>
      </c>
      <c r="Q26" s="233">
        <v>1</v>
      </c>
      <c r="R26" s="233">
        <v>5</v>
      </c>
      <c r="S26" s="236">
        <v>2.9</v>
      </c>
      <c r="T26" s="234">
        <v>0</v>
      </c>
      <c r="U26" s="233" t="s">
        <v>328</v>
      </c>
      <c r="V26" s="233">
        <v>1.41</v>
      </c>
      <c r="W26" s="237">
        <v>0.46300000000000002</v>
      </c>
      <c r="X26" s="238">
        <v>0.105</v>
      </c>
      <c r="Y26" s="239">
        <v>0.52660438700000001</v>
      </c>
      <c r="Z26" s="240">
        <v>5186</v>
      </c>
      <c r="AA26" s="234">
        <v>2.1193297919999998</v>
      </c>
      <c r="AB26" s="239">
        <v>0.5</v>
      </c>
      <c r="AC26" s="241">
        <v>0.08</v>
      </c>
      <c r="AD26" s="242">
        <v>0.28299999999999997</v>
      </c>
      <c r="AE26" s="240">
        <v>8</v>
      </c>
      <c r="AF26" s="243">
        <v>0.28999999999999998</v>
      </c>
      <c r="AG26" s="234">
        <v>35.700000000000003</v>
      </c>
      <c r="AH26" s="241">
        <v>0.4</v>
      </c>
      <c r="AI26" s="233" t="s">
        <v>194</v>
      </c>
      <c r="AJ26" s="233">
        <v>150</v>
      </c>
      <c r="AK26" s="233">
        <v>9848</v>
      </c>
      <c r="AL26" s="242">
        <v>0.105</v>
      </c>
      <c r="AM26" s="233">
        <v>4</v>
      </c>
      <c r="AN26" s="233">
        <v>11</v>
      </c>
      <c r="AO26" s="233">
        <v>5</v>
      </c>
      <c r="AP26" s="174"/>
    </row>
    <row r="27" spans="1:42" ht="13.9">
      <c r="A27" s="231" t="s">
        <v>203</v>
      </c>
      <c r="B27" s="231" t="s">
        <v>241</v>
      </c>
      <c r="C27" s="231" t="s">
        <v>245</v>
      </c>
      <c r="D27" s="232">
        <v>2464</v>
      </c>
      <c r="E27" s="232">
        <v>234</v>
      </c>
      <c r="F27" s="232" t="s">
        <v>292</v>
      </c>
      <c r="G27" s="233">
        <v>105</v>
      </c>
      <c r="H27" s="233">
        <v>15</v>
      </c>
      <c r="I27" s="233">
        <v>0</v>
      </c>
      <c r="J27" s="233">
        <v>14</v>
      </c>
      <c r="K27" s="240">
        <v>5.4</v>
      </c>
      <c r="L27" s="234">
        <v>4</v>
      </c>
      <c r="M27" s="234">
        <v>0</v>
      </c>
      <c r="N27" s="233">
        <v>0</v>
      </c>
      <c r="O27" s="235">
        <v>13</v>
      </c>
      <c r="P27" s="233" t="s">
        <v>204</v>
      </c>
      <c r="Q27" s="233">
        <v>0</v>
      </c>
      <c r="R27" s="233">
        <v>1</v>
      </c>
      <c r="S27" s="236">
        <v>3.25</v>
      </c>
      <c r="T27" s="234">
        <v>0</v>
      </c>
      <c r="U27" s="233" t="s">
        <v>327</v>
      </c>
      <c r="V27" s="233">
        <v>1.43</v>
      </c>
      <c r="W27" s="237">
        <v>0.36699999999999999</v>
      </c>
      <c r="X27" s="238">
        <v>9.1999999999999998E-2</v>
      </c>
      <c r="Y27" s="239">
        <v>0.79379444099999996</v>
      </c>
      <c r="Z27" s="240">
        <v>3684</v>
      </c>
      <c r="AA27" s="234">
        <v>1.5</v>
      </c>
      <c r="AB27" s="239">
        <v>0.6</v>
      </c>
      <c r="AC27" s="241">
        <v>0.04</v>
      </c>
      <c r="AD27" s="242">
        <v>0.13300000000000001</v>
      </c>
      <c r="AE27" s="240">
        <v>0</v>
      </c>
      <c r="AF27" s="243">
        <v>0</v>
      </c>
      <c r="AG27" s="234">
        <v>21</v>
      </c>
      <c r="AH27" s="241">
        <v>0.3</v>
      </c>
      <c r="AI27" s="234" t="s">
        <v>275</v>
      </c>
      <c r="AJ27" s="234">
        <v>115</v>
      </c>
      <c r="AK27" s="233">
        <v>4641</v>
      </c>
      <c r="AL27" s="242">
        <v>9.1999999999999998E-2</v>
      </c>
      <c r="AM27" s="240">
        <v>3</v>
      </c>
      <c r="AN27" s="234">
        <v>6</v>
      </c>
      <c r="AO27" s="233">
        <v>13</v>
      </c>
      <c r="AP27" s="174"/>
    </row>
    <row r="28" spans="1:42" ht="13.9">
      <c r="A28" s="231" t="s">
        <v>93</v>
      </c>
      <c r="B28" s="231" t="s">
        <v>241</v>
      </c>
      <c r="C28" s="231" t="s">
        <v>321</v>
      </c>
      <c r="D28" s="232">
        <v>2758</v>
      </c>
      <c r="E28" s="232">
        <v>241</v>
      </c>
      <c r="F28" s="232" t="s">
        <v>188</v>
      </c>
      <c r="G28" s="233">
        <v>331</v>
      </c>
      <c r="H28" s="233">
        <v>2</v>
      </c>
      <c r="I28" s="233">
        <v>1</v>
      </c>
      <c r="J28" s="233">
        <v>0</v>
      </c>
      <c r="K28" s="233">
        <v>5.4</v>
      </c>
      <c r="L28" s="234">
        <v>10</v>
      </c>
      <c r="M28" s="234">
        <v>4</v>
      </c>
      <c r="N28" s="233">
        <v>1</v>
      </c>
      <c r="O28" s="235">
        <v>20</v>
      </c>
      <c r="P28" s="233" t="s">
        <v>189</v>
      </c>
      <c r="Q28" s="233">
        <v>1</v>
      </c>
      <c r="R28" s="233">
        <v>8</v>
      </c>
      <c r="S28" s="236">
        <v>0</v>
      </c>
      <c r="T28" s="234">
        <v>0</v>
      </c>
      <c r="U28" s="233" t="s">
        <v>328</v>
      </c>
      <c r="V28" s="233">
        <v>1.7</v>
      </c>
      <c r="W28" s="237">
        <v>0</v>
      </c>
      <c r="X28" s="238">
        <v>0.27700000000000002</v>
      </c>
      <c r="Y28" s="239">
        <v>1.295189696</v>
      </c>
      <c r="Z28" s="240">
        <v>14782</v>
      </c>
      <c r="AA28" s="234">
        <v>5.3596809280000004</v>
      </c>
      <c r="AB28" s="239">
        <v>1.8</v>
      </c>
      <c r="AC28" s="241">
        <v>0.12</v>
      </c>
      <c r="AD28" s="242">
        <v>7.9000000000000001E-2</v>
      </c>
      <c r="AE28" s="240">
        <v>0</v>
      </c>
      <c r="AF28" s="243">
        <v>0</v>
      </c>
      <c r="AG28" s="234">
        <v>25.2</v>
      </c>
      <c r="AH28" s="241">
        <v>0.3</v>
      </c>
      <c r="AI28" s="234" t="s">
        <v>190</v>
      </c>
      <c r="AJ28" s="234">
        <v>85</v>
      </c>
      <c r="AK28" s="233">
        <v>11413</v>
      </c>
      <c r="AL28" s="242">
        <v>0.27700000000000002</v>
      </c>
      <c r="AM28" s="240">
        <v>3</v>
      </c>
      <c r="AN28" s="234">
        <v>9.3000000000000007</v>
      </c>
      <c r="AO28" s="234">
        <v>6</v>
      </c>
      <c r="AP28" s="174"/>
    </row>
    <row r="29" spans="1:42" ht="13.9">
      <c r="A29" s="231" t="s">
        <v>77</v>
      </c>
      <c r="B29" s="231" t="s">
        <v>241</v>
      </c>
      <c r="C29" s="231" t="s">
        <v>319</v>
      </c>
      <c r="D29" s="232">
        <v>2799</v>
      </c>
      <c r="E29" s="232">
        <v>310</v>
      </c>
      <c r="F29" s="232" t="s">
        <v>188</v>
      </c>
      <c r="G29" s="233">
        <v>356</v>
      </c>
      <c r="H29" s="233">
        <v>2</v>
      </c>
      <c r="I29" s="233">
        <v>0</v>
      </c>
      <c r="J29" s="233">
        <v>1</v>
      </c>
      <c r="K29" s="233">
        <v>7.2</v>
      </c>
      <c r="L29" s="234">
        <v>8</v>
      </c>
      <c r="M29" s="234">
        <v>0</v>
      </c>
      <c r="N29" s="233">
        <v>3</v>
      </c>
      <c r="O29" s="235">
        <v>13</v>
      </c>
      <c r="P29" s="233" t="s">
        <v>189</v>
      </c>
      <c r="Q29" s="233">
        <v>4</v>
      </c>
      <c r="R29" s="233">
        <v>2</v>
      </c>
      <c r="S29" s="236">
        <v>3.47</v>
      </c>
      <c r="T29" s="234">
        <v>0</v>
      </c>
      <c r="U29" s="233" t="s">
        <v>328</v>
      </c>
      <c r="V29" s="233">
        <v>2</v>
      </c>
      <c r="W29" s="237">
        <v>0.80900000000000005</v>
      </c>
      <c r="X29" s="238">
        <v>8.8999999999999996E-2</v>
      </c>
      <c r="Y29" s="239">
        <v>0.75344049999999996</v>
      </c>
      <c r="Z29" s="240">
        <v>6515</v>
      </c>
      <c r="AA29" s="234">
        <v>2.3276170060000001</v>
      </c>
      <c r="AB29" s="239">
        <v>1.6</v>
      </c>
      <c r="AC29" s="241">
        <v>0.13</v>
      </c>
      <c r="AD29" s="242">
        <v>0.129</v>
      </c>
      <c r="AE29" s="240">
        <v>3</v>
      </c>
      <c r="AF29" s="243">
        <v>0.2</v>
      </c>
      <c r="AG29" s="234">
        <v>17.2</v>
      </c>
      <c r="AH29" s="241">
        <v>0.4</v>
      </c>
      <c r="AI29" s="233" t="s">
        <v>190</v>
      </c>
      <c r="AJ29" s="233">
        <v>133</v>
      </c>
      <c r="AK29" s="233">
        <v>8647</v>
      </c>
      <c r="AL29" s="242">
        <v>8.8999999999999996E-2</v>
      </c>
      <c r="AM29" s="233">
        <v>3</v>
      </c>
      <c r="AN29" s="233">
        <v>6</v>
      </c>
      <c r="AO29" s="233">
        <v>6</v>
      </c>
      <c r="AP29" s="174"/>
    </row>
    <row r="30" spans="1:42" ht="13.9">
      <c r="A30" s="231" t="s">
        <v>216</v>
      </c>
      <c r="B30" s="231" t="s">
        <v>241</v>
      </c>
      <c r="C30" s="231" t="s">
        <v>320</v>
      </c>
      <c r="D30" s="232">
        <v>3008</v>
      </c>
      <c r="E30" s="232">
        <v>268</v>
      </c>
      <c r="F30" s="232" t="s">
        <v>188</v>
      </c>
      <c r="G30" s="233">
        <v>328</v>
      </c>
      <c r="H30" s="233">
        <v>2</v>
      </c>
      <c r="I30" s="233">
        <v>1</v>
      </c>
      <c r="J30" s="233">
        <v>0</v>
      </c>
      <c r="K30" s="233">
        <v>6.66</v>
      </c>
      <c r="L30" s="234">
        <v>0</v>
      </c>
      <c r="M30" s="234">
        <v>0</v>
      </c>
      <c r="N30" s="233">
        <v>0</v>
      </c>
      <c r="O30" s="235">
        <v>14</v>
      </c>
      <c r="P30" s="233" t="s">
        <v>191</v>
      </c>
      <c r="Q30" s="233">
        <v>3</v>
      </c>
      <c r="R30" s="233">
        <v>10</v>
      </c>
      <c r="S30" s="236">
        <v>4.55</v>
      </c>
      <c r="T30" s="234">
        <v>0</v>
      </c>
      <c r="U30" s="233" t="s">
        <v>328</v>
      </c>
      <c r="V30" s="233">
        <v>0</v>
      </c>
      <c r="W30" s="237">
        <v>0.49399999999999999</v>
      </c>
      <c r="X30" s="238">
        <v>0.27600000000000002</v>
      </c>
      <c r="Y30" s="239">
        <v>1.0547765120000001</v>
      </c>
      <c r="Z30" s="240">
        <v>9628</v>
      </c>
      <c r="AA30" s="234">
        <v>3.2007978719999999</v>
      </c>
      <c r="AB30" s="239">
        <v>3.6</v>
      </c>
      <c r="AC30" s="241">
        <v>0.11</v>
      </c>
      <c r="AD30" s="242">
        <v>0.17100000000000001</v>
      </c>
      <c r="AE30" s="240">
        <v>4</v>
      </c>
      <c r="AF30" s="243">
        <v>0</v>
      </c>
      <c r="AG30" s="234">
        <v>17.600000000000001</v>
      </c>
      <c r="AH30" s="241">
        <v>0.37</v>
      </c>
      <c r="AI30" s="234" t="s">
        <v>192</v>
      </c>
      <c r="AJ30" s="234">
        <v>240</v>
      </c>
      <c r="AK30" s="233">
        <v>9128</v>
      </c>
      <c r="AL30" s="242">
        <v>0.27600000000000002</v>
      </c>
      <c r="AM30" s="240">
        <v>3</v>
      </c>
      <c r="AN30" s="234">
        <v>15</v>
      </c>
      <c r="AO30" s="234">
        <v>4</v>
      </c>
      <c r="AP30" s="174"/>
    </row>
    <row r="31" spans="1:42" ht="13.9">
      <c r="A31" s="231" t="s">
        <v>75</v>
      </c>
      <c r="B31" s="231" t="s">
        <v>241</v>
      </c>
      <c r="C31" s="231" t="s">
        <v>319</v>
      </c>
      <c r="D31" s="232">
        <v>3159</v>
      </c>
      <c r="E31" s="232">
        <v>257</v>
      </c>
      <c r="F31" s="232" t="s">
        <v>188</v>
      </c>
      <c r="G31" s="233">
        <v>366</v>
      </c>
      <c r="H31" s="233">
        <v>6</v>
      </c>
      <c r="I31" s="233">
        <v>0</v>
      </c>
      <c r="J31" s="233">
        <v>5</v>
      </c>
      <c r="K31" s="233">
        <v>10.8</v>
      </c>
      <c r="L31" s="234">
        <v>7.5</v>
      </c>
      <c r="M31" s="234">
        <v>0</v>
      </c>
      <c r="N31" s="233">
        <v>1</v>
      </c>
      <c r="O31" s="235">
        <v>14</v>
      </c>
      <c r="P31" s="233" t="s">
        <v>189</v>
      </c>
      <c r="Q31" s="233">
        <v>1</v>
      </c>
      <c r="R31" s="233">
        <v>6</v>
      </c>
      <c r="S31" s="236">
        <v>5.59</v>
      </c>
      <c r="T31" s="234">
        <v>0</v>
      </c>
      <c r="U31" s="233" t="s">
        <v>328</v>
      </c>
      <c r="V31" s="233">
        <v>1.38</v>
      </c>
      <c r="W31" s="237">
        <v>0.378</v>
      </c>
      <c r="X31" s="238">
        <v>0.24</v>
      </c>
      <c r="Y31" s="239">
        <v>1.1479116789999999</v>
      </c>
      <c r="Z31" s="240">
        <v>12945</v>
      </c>
      <c r="AA31" s="234">
        <v>4.0978157639999999</v>
      </c>
      <c r="AB31" s="239">
        <v>1.4</v>
      </c>
      <c r="AC31" s="241">
        <v>0.12</v>
      </c>
      <c r="AD31" s="242">
        <v>0.16900000000000001</v>
      </c>
      <c r="AE31" s="240">
        <v>20</v>
      </c>
      <c r="AF31" s="243">
        <v>1.45</v>
      </c>
      <c r="AG31" s="234">
        <v>33.6</v>
      </c>
      <c r="AH31" s="241">
        <v>0.6</v>
      </c>
      <c r="AI31" s="233" t="s">
        <v>192</v>
      </c>
      <c r="AJ31" s="233">
        <v>146</v>
      </c>
      <c r="AK31" s="233">
        <v>11277</v>
      </c>
      <c r="AL31" s="242">
        <v>0.24</v>
      </c>
      <c r="AM31" s="233">
        <v>4</v>
      </c>
      <c r="AN31" s="233">
        <v>9.5</v>
      </c>
      <c r="AO31" s="233">
        <v>7</v>
      </c>
      <c r="AP31" s="174"/>
    </row>
    <row r="32" spans="1:42" ht="13.9">
      <c r="A32" s="231" t="s">
        <v>76</v>
      </c>
      <c r="B32" s="231" t="s">
        <v>241</v>
      </c>
      <c r="C32" s="231" t="s">
        <v>245</v>
      </c>
      <c r="D32" s="232">
        <v>3205</v>
      </c>
      <c r="E32" s="232">
        <v>282</v>
      </c>
      <c r="F32" s="232" t="s">
        <v>292</v>
      </c>
      <c r="G32" s="233">
        <v>357</v>
      </c>
      <c r="H32" s="233">
        <v>3</v>
      </c>
      <c r="I32" s="233">
        <v>1</v>
      </c>
      <c r="J32" s="233">
        <v>1</v>
      </c>
      <c r="K32" s="233">
        <v>5.4</v>
      </c>
      <c r="L32" s="234">
        <v>8</v>
      </c>
      <c r="M32" s="234">
        <v>1</v>
      </c>
      <c r="N32" s="233">
        <v>1</v>
      </c>
      <c r="O32" s="235">
        <v>12</v>
      </c>
      <c r="P32" s="233" t="s">
        <v>196</v>
      </c>
      <c r="Q32" s="233">
        <v>6</v>
      </c>
      <c r="R32" s="233">
        <v>6</v>
      </c>
      <c r="S32" s="236">
        <v>2.65</v>
      </c>
      <c r="T32" s="234">
        <v>0</v>
      </c>
      <c r="U32" s="233" t="s">
        <v>327</v>
      </c>
      <c r="V32" s="233">
        <v>2</v>
      </c>
      <c r="W32" s="237">
        <v>0.51200000000000001</v>
      </c>
      <c r="X32" s="238">
        <v>0.20699999999999999</v>
      </c>
      <c r="Y32" s="239">
        <v>0.93435604699999997</v>
      </c>
      <c r="Z32" s="240">
        <v>7857</v>
      </c>
      <c r="AA32" s="234">
        <v>2.4500000000000002</v>
      </c>
      <c r="AB32" s="239">
        <v>1</v>
      </c>
      <c r="AC32" s="241">
        <v>0.11</v>
      </c>
      <c r="AD32" s="242">
        <v>0.106</v>
      </c>
      <c r="AE32" s="240">
        <v>5</v>
      </c>
      <c r="AF32" s="243">
        <v>0.78</v>
      </c>
      <c r="AG32" s="234">
        <v>14.7</v>
      </c>
      <c r="AH32" s="241">
        <v>0.3</v>
      </c>
      <c r="AI32" s="234" t="s">
        <v>275</v>
      </c>
      <c r="AJ32" s="234">
        <v>64</v>
      </c>
      <c r="AK32" s="233">
        <v>8409</v>
      </c>
      <c r="AL32" s="242">
        <v>0.20699999999999999</v>
      </c>
      <c r="AM32" s="240">
        <v>2</v>
      </c>
      <c r="AN32" s="234">
        <v>16</v>
      </c>
      <c r="AO32" s="233">
        <v>12</v>
      </c>
      <c r="AP32" s="174"/>
    </row>
    <row r="33" spans="1:42" ht="13.9">
      <c r="A33" s="231" t="s">
        <v>106</v>
      </c>
      <c r="B33" s="231" t="s">
        <v>241</v>
      </c>
      <c r="C33" s="231" t="s">
        <v>319</v>
      </c>
      <c r="D33" s="232">
        <v>3231</v>
      </c>
      <c r="E33" s="232">
        <v>281</v>
      </c>
      <c r="F33" s="232" t="s">
        <v>188</v>
      </c>
      <c r="G33" s="233">
        <v>750</v>
      </c>
      <c r="H33" s="233">
        <v>4</v>
      </c>
      <c r="I33" s="233">
        <v>3</v>
      </c>
      <c r="J33" s="233">
        <v>0</v>
      </c>
      <c r="K33" s="240" t="s">
        <v>329</v>
      </c>
      <c r="L33" s="234" t="s">
        <v>330</v>
      </c>
      <c r="M33" s="234">
        <v>2</v>
      </c>
      <c r="N33" s="233">
        <v>4</v>
      </c>
      <c r="O33" s="235">
        <v>29</v>
      </c>
      <c r="P33" s="233" t="s">
        <v>189</v>
      </c>
      <c r="Q33" s="233">
        <v>10</v>
      </c>
      <c r="R33" s="233">
        <v>20</v>
      </c>
      <c r="S33" s="236">
        <v>755.79</v>
      </c>
      <c r="T33" s="234">
        <v>0</v>
      </c>
      <c r="U33" s="233" t="s">
        <v>328</v>
      </c>
      <c r="V33" s="233">
        <v>1.08</v>
      </c>
      <c r="W33" s="237" t="s">
        <v>331</v>
      </c>
      <c r="X33" s="238" t="s">
        <v>332</v>
      </c>
      <c r="Y33" s="239" t="s">
        <v>333</v>
      </c>
      <c r="Z33" s="240">
        <v>22713</v>
      </c>
      <c r="AA33" s="234" t="s">
        <v>334</v>
      </c>
      <c r="AB33" s="239" t="s">
        <v>316</v>
      </c>
      <c r="AC33" s="241">
        <v>0.23</v>
      </c>
      <c r="AD33" s="242" t="s">
        <v>335</v>
      </c>
      <c r="AE33" s="240">
        <v>405</v>
      </c>
      <c r="AF33" s="243">
        <v>27.4</v>
      </c>
      <c r="AG33" s="234">
        <v>102.9</v>
      </c>
      <c r="AH33" s="241">
        <v>0.8</v>
      </c>
      <c r="AI33" s="233" t="s">
        <v>192</v>
      </c>
      <c r="AJ33" s="233">
        <v>86</v>
      </c>
      <c r="AK33" s="233">
        <v>11645</v>
      </c>
      <c r="AL33" s="242">
        <v>0.19700000000000001</v>
      </c>
      <c r="AM33" s="233">
        <v>4</v>
      </c>
      <c r="AN33" s="233">
        <v>9</v>
      </c>
      <c r="AO33" s="233">
        <v>9</v>
      </c>
      <c r="AP33" s="174"/>
    </row>
    <row r="34" spans="1:42" ht="13.9">
      <c r="A34" s="231" t="s">
        <v>58</v>
      </c>
      <c r="B34" s="231" t="s">
        <v>249</v>
      </c>
      <c r="C34" s="231" t="s">
        <v>319</v>
      </c>
      <c r="D34" s="232">
        <v>3250</v>
      </c>
      <c r="E34" s="232">
        <v>217</v>
      </c>
      <c r="F34" s="232" t="s">
        <v>188</v>
      </c>
      <c r="G34" s="233">
        <v>491</v>
      </c>
      <c r="H34" s="233">
        <v>2</v>
      </c>
      <c r="I34" s="233">
        <v>1</v>
      </c>
      <c r="J34" s="233">
        <v>0</v>
      </c>
      <c r="K34" s="233">
        <v>9</v>
      </c>
      <c r="L34" s="234">
        <v>7</v>
      </c>
      <c r="M34" s="234">
        <v>1</v>
      </c>
      <c r="N34" s="233">
        <v>0</v>
      </c>
      <c r="O34" s="235">
        <v>10</v>
      </c>
      <c r="P34" s="233" t="s">
        <v>189</v>
      </c>
      <c r="Q34" s="233">
        <v>1</v>
      </c>
      <c r="R34" s="233">
        <v>6</v>
      </c>
      <c r="S34" s="236">
        <v>4.3099999999999996</v>
      </c>
      <c r="T34" s="234">
        <v>0</v>
      </c>
      <c r="U34" s="233" t="s">
        <v>328</v>
      </c>
      <c r="V34" s="233">
        <v>1.68</v>
      </c>
      <c r="W34" s="237">
        <v>0.32500000000000001</v>
      </c>
      <c r="X34" s="238">
        <v>0.216</v>
      </c>
      <c r="Y34" s="239">
        <v>1.763080923</v>
      </c>
      <c r="Z34" s="240">
        <v>16275</v>
      </c>
      <c r="AA34" s="234">
        <v>5.0076923080000002</v>
      </c>
      <c r="AB34" s="239">
        <v>0</v>
      </c>
      <c r="AC34" s="241">
        <v>0.15</v>
      </c>
      <c r="AD34" s="242">
        <v>8.5999999999999993E-2</v>
      </c>
      <c r="AE34" s="240">
        <v>18</v>
      </c>
      <c r="AF34" s="243">
        <v>0.77</v>
      </c>
      <c r="AG34" s="234">
        <v>33.6</v>
      </c>
      <c r="AH34" s="241">
        <v>0.6</v>
      </c>
      <c r="AI34" s="233" t="s">
        <v>190</v>
      </c>
      <c r="AJ34" s="233">
        <v>146</v>
      </c>
      <c r="AK34" s="233">
        <v>9231</v>
      </c>
      <c r="AL34" s="242">
        <v>0.216</v>
      </c>
      <c r="AM34" s="233">
        <v>3</v>
      </c>
      <c r="AN34" s="233">
        <v>9</v>
      </c>
      <c r="AO34" s="233">
        <v>6</v>
      </c>
      <c r="AP34" s="174"/>
    </row>
    <row r="35" spans="1:42" ht="13.9">
      <c r="A35" s="231" t="s">
        <v>40</v>
      </c>
      <c r="B35" s="231" t="s">
        <v>241</v>
      </c>
      <c r="C35" s="231" t="s">
        <v>318</v>
      </c>
      <c r="D35" s="232">
        <v>3293</v>
      </c>
      <c r="E35" s="232">
        <v>343</v>
      </c>
      <c r="F35" s="232" t="s">
        <v>188</v>
      </c>
      <c r="G35" s="233">
        <v>406</v>
      </c>
      <c r="H35" s="233">
        <v>2</v>
      </c>
      <c r="I35" s="233">
        <v>1</v>
      </c>
      <c r="J35" s="233">
        <v>0</v>
      </c>
      <c r="K35" s="233">
        <v>5.4</v>
      </c>
      <c r="L35" s="234">
        <v>3</v>
      </c>
      <c r="M35" s="234">
        <v>0</v>
      </c>
      <c r="N35" s="233">
        <v>1</v>
      </c>
      <c r="O35" s="235">
        <v>36</v>
      </c>
      <c r="P35" s="233" t="s">
        <v>189</v>
      </c>
      <c r="Q35" s="233">
        <v>5</v>
      </c>
      <c r="R35" s="233">
        <v>12</v>
      </c>
      <c r="S35" s="236">
        <v>0</v>
      </c>
      <c r="T35" s="234">
        <v>0</v>
      </c>
      <c r="U35" s="233" t="s">
        <v>328</v>
      </c>
      <c r="V35" s="233">
        <v>1.21</v>
      </c>
      <c r="W35" s="237">
        <v>7.0000000000000001E-3</v>
      </c>
      <c r="X35" s="238">
        <v>0.11700000000000001</v>
      </c>
      <c r="Y35" s="239">
        <v>1.0724299070000001</v>
      </c>
      <c r="Z35" s="240">
        <v>11475</v>
      </c>
      <c r="AA35" s="234">
        <v>3.48466444</v>
      </c>
      <c r="AB35" s="239">
        <v>0.6</v>
      </c>
      <c r="AC35" s="241">
        <v>0.12</v>
      </c>
      <c r="AD35" s="242">
        <v>0.187</v>
      </c>
      <c r="AE35" s="240">
        <v>44</v>
      </c>
      <c r="AF35" s="243">
        <v>0</v>
      </c>
      <c r="AG35" s="234">
        <v>21</v>
      </c>
      <c r="AH35" s="241">
        <v>0.3</v>
      </c>
      <c r="AI35" s="233" t="s">
        <v>190</v>
      </c>
      <c r="AJ35" s="233">
        <v>151</v>
      </c>
      <c r="AK35" s="233">
        <v>10700</v>
      </c>
      <c r="AL35" s="242">
        <v>0.11741214057508</v>
      </c>
      <c r="AM35" s="233">
        <v>3</v>
      </c>
      <c r="AN35" s="233">
        <v>6</v>
      </c>
      <c r="AO35" s="233">
        <v>8</v>
      </c>
      <c r="AP35" s="174"/>
    </row>
    <row r="36" spans="1:42" ht="13.9">
      <c r="A36" s="231" t="s">
        <v>55</v>
      </c>
      <c r="B36" s="231" t="s">
        <v>249</v>
      </c>
      <c r="C36" s="231" t="s">
        <v>318</v>
      </c>
      <c r="D36" s="232">
        <v>3509</v>
      </c>
      <c r="E36" s="232">
        <v>349</v>
      </c>
      <c r="F36" s="232" t="s">
        <v>188</v>
      </c>
      <c r="G36" s="233">
        <v>477</v>
      </c>
      <c r="H36" s="233">
        <v>3</v>
      </c>
      <c r="I36" s="233">
        <v>2</v>
      </c>
      <c r="J36" s="233">
        <v>0</v>
      </c>
      <c r="K36" s="233">
        <v>4.1399999999999997</v>
      </c>
      <c r="L36" s="234">
        <v>0</v>
      </c>
      <c r="M36" s="234">
        <v>1</v>
      </c>
      <c r="N36" s="233">
        <v>1</v>
      </c>
      <c r="O36" s="235">
        <v>217</v>
      </c>
      <c r="P36" s="233" t="s">
        <v>189</v>
      </c>
      <c r="Q36" s="233">
        <v>4</v>
      </c>
      <c r="R36" s="233">
        <v>4</v>
      </c>
      <c r="S36" s="236">
        <v>4.1100000000000003</v>
      </c>
      <c r="T36" s="234">
        <v>0</v>
      </c>
      <c r="U36" s="233" t="s">
        <v>328</v>
      </c>
      <c r="V36" s="233">
        <v>1.27</v>
      </c>
      <c r="W36" s="237">
        <v>0.252</v>
      </c>
      <c r="X36" s="238">
        <v>0.19600000000000001</v>
      </c>
      <c r="Y36" s="239">
        <v>2.050646323</v>
      </c>
      <c r="Z36" s="240">
        <v>29031</v>
      </c>
      <c r="AA36" s="234">
        <v>8.2732972359999994</v>
      </c>
      <c r="AB36" s="239">
        <v>1.9</v>
      </c>
      <c r="AC36" s="241">
        <v>0.14000000000000001</v>
      </c>
      <c r="AD36" s="242">
        <v>0.17799999999999999</v>
      </c>
      <c r="AE36" s="240">
        <v>22</v>
      </c>
      <c r="AF36" s="243">
        <v>1</v>
      </c>
      <c r="AG36" s="234">
        <v>21.4</v>
      </c>
      <c r="AH36" s="241">
        <v>0.23</v>
      </c>
      <c r="AI36" s="233" t="s">
        <v>192</v>
      </c>
      <c r="AJ36" s="233">
        <v>306</v>
      </c>
      <c r="AK36" s="233">
        <v>14157</v>
      </c>
      <c r="AL36" s="242">
        <v>0.19600000000000001</v>
      </c>
      <c r="AM36" s="233">
        <v>4</v>
      </c>
      <c r="AN36" s="233">
        <v>11</v>
      </c>
      <c r="AO36" s="233">
        <v>8</v>
      </c>
      <c r="AP36" s="174"/>
    </row>
    <row r="37" spans="1:42" ht="13.9">
      <c r="A37" s="231" t="s">
        <v>198</v>
      </c>
      <c r="B37" s="231" t="s">
        <v>241</v>
      </c>
      <c r="C37" s="231" t="s">
        <v>320</v>
      </c>
      <c r="D37" s="232">
        <v>3634</v>
      </c>
      <c r="E37" s="232">
        <v>311</v>
      </c>
      <c r="F37" s="232" t="s">
        <v>188</v>
      </c>
      <c r="G37" s="233">
        <v>965</v>
      </c>
      <c r="H37" s="233">
        <v>4</v>
      </c>
      <c r="I37" s="233">
        <v>3</v>
      </c>
      <c r="J37" s="233">
        <v>0</v>
      </c>
      <c r="K37" s="233">
        <v>9</v>
      </c>
      <c r="L37" s="234">
        <v>7.5</v>
      </c>
      <c r="M37" s="234">
        <v>0</v>
      </c>
      <c r="N37" s="233">
        <v>1</v>
      </c>
      <c r="O37" s="235">
        <v>38</v>
      </c>
      <c r="P37" s="233" t="s">
        <v>189</v>
      </c>
      <c r="Q37" s="233">
        <v>4</v>
      </c>
      <c r="R37" s="233">
        <v>10</v>
      </c>
      <c r="S37" s="236">
        <v>6.51</v>
      </c>
      <c r="T37" s="234">
        <v>0</v>
      </c>
      <c r="U37" s="233" t="s">
        <v>328</v>
      </c>
      <c r="V37" s="233">
        <v>1.18</v>
      </c>
      <c r="W37" s="237">
        <v>0.47399999999999998</v>
      </c>
      <c r="X37" s="238">
        <v>0.309</v>
      </c>
      <c r="Y37" s="239">
        <v>1.3555375030000001</v>
      </c>
      <c r="Z37" s="240">
        <v>25030</v>
      </c>
      <c r="AA37" s="234">
        <v>6.8877270230000001</v>
      </c>
      <c r="AB37" s="239">
        <v>1.3</v>
      </c>
      <c r="AC37" s="241">
        <v>0.27</v>
      </c>
      <c r="AD37" s="242">
        <v>7.2999999999999995E-2</v>
      </c>
      <c r="AE37" s="240">
        <v>80</v>
      </c>
      <c r="AF37" s="243">
        <v>8.23</v>
      </c>
      <c r="AG37" s="234">
        <v>37.799999999999997</v>
      </c>
      <c r="AH37" s="241">
        <v>0.5</v>
      </c>
      <c r="AI37" s="233" t="s">
        <v>194</v>
      </c>
      <c r="AJ37" s="233">
        <v>175</v>
      </c>
      <c r="AK37" s="233">
        <v>18465</v>
      </c>
      <c r="AL37" s="242">
        <v>0.309</v>
      </c>
      <c r="AM37" s="233">
        <v>7</v>
      </c>
      <c r="AN37" s="233">
        <v>17</v>
      </c>
      <c r="AO37" s="233">
        <v>7</v>
      </c>
      <c r="AP37" s="174"/>
    </row>
    <row r="38" spans="1:42" ht="13.9">
      <c r="A38" s="231" t="s">
        <v>74</v>
      </c>
      <c r="B38" s="231" t="s">
        <v>241</v>
      </c>
      <c r="C38" s="231" t="s">
        <v>321</v>
      </c>
      <c r="D38" s="245">
        <v>3877</v>
      </c>
      <c r="E38" s="245">
        <v>300</v>
      </c>
      <c r="F38" s="232" t="s">
        <v>188</v>
      </c>
      <c r="G38" s="233">
        <v>529</v>
      </c>
      <c r="H38" s="233">
        <v>2</v>
      </c>
      <c r="I38" s="233">
        <v>1</v>
      </c>
      <c r="J38" s="240">
        <v>0</v>
      </c>
      <c r="K38" s="233">
        <v>5.4</v>
      </c>
      <c r="L38" s="234">
        <v>9</v>
      </c>
      <c r="M38" s="234">
        <v>2</v>
      </c>
      <c r="N38" s="233">
        <v>5</v>
      </c>
      <c r="O38" s="235">
        <v>87</v>
      </c>
      <c r="P38" s="233">
        <v>0</v>
      </c>
      <c r="Q38" s="233">
        <v>4</v>
      </c>
      <c r="R38" s="233">
        <v>5</v>
      </c>
      <c r="S38" s="236">
        <v>1.92</v>
      </c>
      <c r="T38" s="234">
        <v>0</v>
      </c>
      <c r="U38" s="233" t="s">
        <v>328</v>
      </c>
      <c r="V38" s="233">
        <v>0</v>
      </c>
      <c r="W38" s="237">
        <v>0</v>
      </c>
      <c r="X38" s="238">
        <v>0.12</v>
      </c>
      <c r="Y38" s="239">
        <v>1.0455528329999999</v>
      </c>
      <c r="Z38" s="235">
        <v>7253</v>
      </c>
      <c r="AA38" s="234">
        <v>1.870776373</v>
      </c>
      <c r="AB38" s="239">
        <v>1.5</v>
      </c>
      <c r="AC38" s="241">
        <v>0.14000000000000001</v>
      </c>
      <c r="AD38" s="242">
        <v>0.127</v>
      </c>
      <c r="AE38" s="240">
        <v>7</v>
      </c>
      <c r="AF38" s="243">
        <v>0.28000000000000003</v>
      </c>
      <c r="AG38" s="234">
        <v>23.1</v>
      </c>
      <c r="AH38" s="241">
        <v>0.3</v>
      </c>
      <c r="AI38" s="233" t="s">
        <v>190</v>
      </c>
      <c r="AJ38" s="233">
        <v>140</v>
      </c>
      <c r="AK38" s="233">
        <v>6937</v>
      </c>
      <c r="AL38" s="242">
        <v>0.12</v>
      </c>
      <c r="AM38" s="233">
        <v>4</v>
      </c>
      <c r="AN38" s="233">
        <v>11</v>
      </c>
      <c r="AO38" s="233">
        <v>8</v>
      </c>
      <c r="AP38" s="174"/>
    </row>
    <row r="39" spans="1:42" ht="13.9">
      <c r="A39" s="231" t="s">
        <v>48</v>
      </c>
      <c r="B39" s="231" t="s">
        <v>241</v>
      </c>
      <c r="C39" s="231" t="s">
        <v>318</v>
      </c>
      <c r="D39" s="232">
        <v>3915</v>
      </c>
      <c r="E39" s="232">
        <v>325</v>
      </c>
      <c r="F39" s="232" t="s">
        <v>188</v>
      </c>
      <c r="G39" s="233">
        <v>586</v>
      </c>
      <c r="H39" s="233">
        <v>14</v>
      </c>
      <c r="I39" s="233">
        <v>12</v>
      </c>
      <c r="J39" s="233">
        <v>1</v>
      </c>
      <c r="K39" s="233">
        <v>9.9</v>
      </c>
      <c r="L39" s="234">
        <v>0</v>
      </c>
      <c r="M39" s="234">
        <v>0</v>
      </c>
      <c r="N39" s="233">
        <v>1</v>
      </c>
      <c r="O39" s="235">
        <v>42</v>
      </c>
      <c r="P39" s="233" t="s">
        <v>189</v>
      </c>
      <c r="Q39" s="233">
        <v>1</v>
      </c>
      <c r="R39" s="233">
        <v>1</v>
      </c>
      <c r="S39" s="236">
        <v>3.84</v>
      </c>
      <c r="T39" s="234">
        <v>0</v>
      </c>
      <c r="U39" s="233" t="s">
        <v>328</v>
      </c>
      <c r="V39" s="233">
        <v>1.43</v>
      </c>
      <c r="W39" s="237">
        <v>6.4000000000000001E-2</v>
      </c>
      <c r="X39" s="238">
        <v>0.16200000000000001</v>
      </c>
      <c r="Y39" s="239">
        <v>1.875546647</v>
      </c>
      <c r="Z39" s="240">
        <v>20586</v>
      </c>
      <c r="AA39" s="234">
        <v>5.2582375480000003</v>
      </c>
      <c r="AB39" s="239">
        <v>1.8</v>
      </c>
      <c r="AC39" s="241">
        <v>0.15</v>
      </c>
      <c r="AD39" s="242">
        <v>0.13</v>
      </c>
      <c r="AE39" s="240">
        <v>94</v>
      </c>
      <c r="AF39" s="243">
        <v>1</v>
      </c>
      <c r="AG39" s="234">
        <v>29.4</v>
      </c>
      <c r="AH39" s="241">
        <v>0.55000000000000004</v>
      </c>
      <c r="AI39" s="233" t="s">
        <v>190</v>
      </c>
      <c r="AJ39" s="233">
        <v>204</v>
      </c>
      <c r="AK39" s="233">
        <v>10976</v>
      </c>
      <c r="AL39" s="242">
        <v>0.16200000000000001</v>
      </c>
      <c r="AM39" s="233">
        <v>3</v>
      </c>
      <c r="AN39" s="233">
        <v>7.5</v>
      </c>
      <c r="AO39" s="233">
        <v>4</v>
      </c>
      <c r="AP39" s="174"/>
    </row>
    <row r="40" spans="1:42" ht="13.9">
      <c r="A40" s="231" t="s">
        <v>41</v>
      </c>
      <c r="B40" s="231" t="s">
        <v>241</v>
      </c>
      <c r="C40" s="231" t="s">
        <v>318</v>
      </c>
      <c r="D40" s="232">
        <v>4094</v>
      </c>
      <c r="E40" s="232">
        <v>442</v>
      </c>
      <c r="F40" s="232" t="s">
        <v>188</v>
      </c>
      <c r="G40" s="233">
        <v>467</v>
      </c>
      <c r="H40" s="233">
        <v>2</v>
      </c>
      <c r="I40" s="233">
        <v>1</v>
      </c>
      <c r="J40" s="233">
        <v>0</v>
      </c>
      <c r="K40" s="233">
        <v>7.74</v>
      </c>
      <c r="L40" s="234">
        <v>0</v>
      </c>
      <c r="M40" s="234">
        <v>1</v>
      </c>
      <c r="N40" s="233">
        <v>1</v>
      </c>
      <c r="O40" s="235">
        <v>19</v>
      </c>
      <c r="P40" s="233" t="s">
        <v>189</v>
      </c>
      <c r="Q40" s="233">
        <v>2</v>
      </c>
      <c r="R40" s="233">
        <v>5</v>
      </c>
      <c r="S40" s="236">
        <v>3.79</v>
      </c>
      <c r="T40" s="234">
        <v>0</v>
      </c>
      <c r="U40" s="233" t="s">
        <v>328</v>
      </c>
      <c r="V40" s="233">
        <v>2</v>
      </c>
      <c r="W40" s="237">
        <v>0.21099999999999999</v>
      </c>
      <c r="X40" s="238">
        <v>0.16400000000000001</v>
      </c>
      <c r="Y40" s="239">
        <v>2.0677910490000002</v>
      </c>
      <c r="Z40" s="240">
        <v>31509</v>
      </c>
      <c r="AA40" s="234">
        <v>7.696384954</v>
      </c>
      <c r="AB40" s="239">
        <v>1.9</v>
      </c>
      <c r="AC40" s="241">
        <v>0.11</v>
      </c>
      <c r="AD40" s="242">
        <v>0.16300000000000001</v>
      </c>
      <c r="AE40" s="240">
        <v>15</v>
      </c>
      <c r="AF40" s="243">
        <v>0.53</v>
      </c>
      <c r="AG40" s="234">
        <v>39.06</v>
      </c>
      <c r="AH40" s="241">
        <v>0.43</v>
      </c>
      <c r="AI40" s="233" t="s">
        <v>192</v>
      </c>
      <c r="AJ40" s="233">
        <v>182</v>
      </c>
      <c r="AK40" s="233">
        <v>15238</v>
      </c>
      <c r="AL40" s="242">
        <v>0.16354695431472099</v>
      </c>
      <c r="AM40" s="233">
        <v>4</v>
      </c>
      <c r="AN40" s="233">
        <v>12.5</v>
      </c>
      <c r="AO40" s="233">
        <v>6</v>
      </c>
      <c r="AP40" s="174"/>
    </row>
    <row r="41" spans="1:42" ht="13.9">
      <c r="A41" s="231" t="s">
        <v>114</v>
      </c>
      <c r="B41" s="231" t="s">
        <v>241</v>
      </c>
      <c r="C41" s="231" t="s">
        <v>321</v>
      </c>
      <c r="D41" s="232">
        <v>4257</v>
      </c>
      <c r="E41" s="232">
        <v>800</v>
      </c>
      <c r="F41" s="232" t="s">
        <v>188</v>
      </c>
      <c r="G41" s="233">
        <v>637</v>
      </c>
      <c r="H41" s="233">
        <v>2</v>
      </c>
      <c r="I41" s="233">
        <v>1</v>
      </c>
      <c r="J41" s="233">
        <v>0</v>
      </c>
      <c r="K41" s="233">
        <v>9</v>
      </c>
      <c r="L41" s="234">
        <v>15</v>
      </c>
      <c r="M41" s="234">
        <v>1</v>
      </c>
      <c r="N41" s="233">
        <v>1</v>
      </c>
      <c r="O41" s="235">
        <v>110</v>
      </c>
      <c r="P41" s="233" t="s">
        <v>189</v>
      </c>
      <c r="Q41" s="233">
        <v>3</v>
      </c>
      <c r="R41" s="233">
        <v>5</v>
      </c>
      <c r="S41" s="236">
        <v>0</v>
      </c>
      <c r="T41" s="234">
        <v>0</v>
      </c>
      <c r="U41" s="233" t="s">
        <v>328</v>
      </c>
      <c r="V41" s="233">
        <v>1.59</v>
      </c>
      <c r="W41" s="237">
        <v>0.80600000000000005</v>
      </c>
      <c r="X41" s="238">
        <v>0.113</v>
      </c>
      <c r="Y41" s="239">
        <v>1.711116393</v>
      </c>
      <c r="Z41" s="240">
        <v>21596</v>
      </c>
      <c r="AA41" s="234">
        <v>5.0730561429999996</v>
      </c>
      <c r="AB41" s="239">
        <v>2.9</v>
      </c>
      <c r="AC41" s="241">
        <v>0.15</v>
      </c>
      <c r="AD41" s="242">
        <v>0.155</v>
      </c>
      <c r="AE41" s="240">
        <v>7</v>
      </c>
      <c r="AF41" s="243">
        <v>0.16</v>
      </c>
      <c r="AG41" s="234">
        <v>46.2</v>
      </c>
      <c r="AH41" s="241">
        <v>0.5</v>
      </c>
      <c r="AI41" s="234" t="s">
        <v>194</v>
      </c>
      <c r="AJ41" s="234">
        <v>320</v>
      </c>
      <c r="AK41" s="233">
        <v>12621</v>
      </c>
      <c r="AL41" s="242">
        <v>0.113</v>
      </c>
      <c r="AM41" s="240">
        <v>4</v>
      </c>
      <c r="AN41" s="234">
        <v>14</v>
      </c>
      <c r="AO41" s="234">
        <v>8</v>
      </c>
      <c r="AP41" s="174"/>
    </row>
    <row r="42" spans="1:42" ht="13.9">
      <c r="A42" s="231" t="s">
        <v>132</v>
      </c>
      <c r="B42" s="231" t="s">
        <v>244</v>
      </c>
      <c r="C42" s="231" t="s">
        <v>321</v>
      </c>
      <c r="D42" s="232">
        <v>4606</v>
      </c>
      <c r="E42" s="232">
        <v>841</v>
      </c>
      <c r="F42" s="232" t="s">
        <v>336</v>
      </c>
      <c r="G42" s="233">
        <v>3196</v>
      </c>
      <c r="H42" s="233">
        <v>18</v>
      </c>
      <c r="I42" s="233">
        <v>8</v>
      </c>
      <c r="J42" s="233">
        <v>10</v>
      </c>
      <c r="K42" s="240">
        <v>14</v>
      </c>
      <c r="L42" s="234">
        <v>10</v>
      </c>
      <c r="M42" s="234">
        <v>2.2999999999999998</v>
      </c>
      <c r="N42" s="233">
        <v>2</v>
      </c>
      <c r="O42" s="235">
        <v>25</v>
      </c>
      <c r="P42" s="233" t="s">
        <v>189</v>
      </c>
      <c r="Q42" s="233">
        <v>3</v>
      </c>
      <c r="R42" s="233">
        <v>12</v>
      </c>
      <c r="S42" s="236">
        <v>2.86</v>
      </c>
      <c r="T42" s="234">
        <v>0</v>
      </c>
      <c r="U42" s="233" t="s">
        <v>328</v>
      </c>
      <c r="V42" s="233">
        <v>1.05</v>
      </c>
      <c r="W42" s="237">
        <v>0.62</v>
      </c>
      <c r="X42" s="238">
        <v>7.0000000000000007E-2</v>
      </c>
      <c r="Y42" s="239">
        <v>0.8</v>
      </c>
      <c r="Z42" s="240">
        <v>76955</v>
      </c>
      <c r="AA42" s="234">
        <v>2.19</v>
      </c>
      <c r="AB42" s="239">
        <v>1.51</v>
      </c>
      <c r="AC42" s="241">
        <v>0.69</v>
      </c>
      <c r="AD42" s="242">
        <v>0.1</v>
      </c>
      <c r="AE42" s="240">
        <v>74</v>
      </c>
      <c r="AF42" s="243">
        <v>0</v>
      </c>
      <c r="AG42" s="234">
        <v>469.56</v>
      </c>
      <c r="AH42" s="241">
        <v>0.8</v>
      </c>
      <c r="AI42" s="234" t="s">
        <v>337</v>
      </c>
      <c r="AJ42" s="234">
        <v>1300</v>
      </c>
      <c r="AK42" s="233">
        <v>96778</v>
      </c>
      <c r="AL42" s="242">
        <v>7.0000000000000007E-2</v>
      </c>
      <c r="AM42" s="240">
        <v>6</v>
      </c>
      <c r="AN42" s="234">
        <v>37</v>
      </c>
      <c r="AO42" s="234">
        <v>30</v>
      </c>
      <c r="AP42" s="174"/>
    </row>
    <row r="43" spans="1:42" ht="13.9">
      <c r="A43" s="231" t="s">
        <v>111</v>
      </c>
      <c r="B43" s="231" t="s">
        <v>241</v>
      </c>
      <c r="C43" s="231" t="s">
        <v>321</v>
      </c>
      <c r="D43" s="232">
        <v>4825</v>
      </c>
      <c r="E43" s="232">
        <v>566</v>
      </c>
      <c r="F43" s="232" t="s">
        <v>188</v>
      </c>
      <c r="G43" s="233">
        <v>514</v>
      </c>
      <c r="H43" s="233">
        <v>3</v>
      </c>
      <c r="I43" s="233">
        <v>2</v>
      </c>
      <c r="J43" s="233">
        <v>0</v>
      </c>
      <c r="K43" s="233">
        <v>10.8</v>
      </c>
      <c r="L43" s="234">
        <v>16</v>
      </c>
      <c r="M43" s="234">
        <v>2</v>
      </c>
      <c r="N43" s="233">
        <v>1</v>
      </c>
      <c r="O43" s="235">
        <v>35</v>
      </c>
      <c r="P43" s="233" t="s">
        <v>189</v>
      </c>
      <c r="Q43" s="233">
        <v>3</v>
      </c>
      <c r="R43" s="233">
        <v>3</v>
      </c>
      <c r="S43" s="236">
        <v>3.82</v>
      </c>
      <c r="T43" s="234">
        <v>0</v>
      </c>
      <c r="U43" s="233" t="s">
        <v>328</v>
      </c>
      <c r="V43" s="233">
        <v>1.35</v>
      </c>
      <c r="W43" s="237">
        <v>0.72399999999999998</v>
      </c>
      <c r="X43" s="238">
        <v>0.15</v>
      </c>
      <c r="Y43" s="239">
        <v>1.123149062</v>
      </c>
      <c r="Z43" s="240">
        <v>13653</v>
      </c>
      <c r="AA43" s="234">
        <v>2.829637306</v>
      </c>
      <c r="AB43" s="239">
        <v>3.3</v>
      </c>
      <c r="AC43" s="241">
        <v>0.11</v>
      </c>
      <c r="AD43" s="242">
        <v>8.8999999999999996E-2</v>
      </c>
      <c r="AE43" s="240">
        <v>6</v>
      </c>
      <c r="AF43" s="243">
        <v>0.19</v>
      </c>
      <c r="AG43" s="234">
        <v>55.4</v>
      </c>
      <c r="AH43" s="241">
        <v>0.6</v>
      </c>
      <c r="AI43" s="234" t="s">
        <v>194</v>
      </c>
      <c r="AJ43" s="234">
        <v>235.1</v>
      </c>
      <c r="AK43" s="233">
        <v>12156</v>
      </c>
      <c r="AL43" s="242">
        <v>0.15</v>
      </c>
      <c r="AM43" s="240">
        <v>4</v>
      </c>
      <c r="AN43" s="234">
        <v>12</v>
      </c>
      <c r="AO43" s="234">
        <v>5</v>
      </c>
      <c r="AP43" s="174"/>
    </row>
    <row r="44" spans="1:42" ht="13.9">
      <c r="A44" s="231" t="s">
        <v>80</v>
      </c>
      <c r="B44" s="231" t="s">
        <v>241</v>
      </c>
      <c r="C44" s="231" t="s">
        <v>319</v>
      </c>
      <c r="D44" s="232">
        <v>6355</v>
      </c>
      <c r="E44" s="232">
        <v>513</v>
      </c>
      <c r="F44" s="232" t="s">
        <v>193</v>
      </c>
      <c r="G44" s="233">
        <v>672</v>
      </c>
      <c r="H44" s="233">
        <v>5</v>
      </c>
      <c r="I44" s="233">
        <v>1</v>
      </c>
      <c r="J44" s="233">
        <v>3</v>
      </c>
      <c r="K44" s="233">
        <v>12.6</v>
      </c>
      <c r="L44" s="234">
        <v>5</v>
      </c>
      <c r="M44" s="234">
        <v>1</v>
      </c>
      <c r="N44" s="233">
        <v>0</v>
      </c>
      <c r="O44" s="235">
        <v>3</v>
      </c>
      <c r="P44" s="233" t="s">
        <v>191</v>
      </c>
      <c r="Q44" s="233">
        <v>3</v>
      </c>
      <c r="R44" s="233">
        <v>2</v>
      </c>
      <c r="S44" s="236">
        <v>3.86</v>
      </c>
      <c r="T44" s="234">
        <v>0</v>
      </c>
      <c r="U44" s="233" t="s">
        <v>328</v>
      </c>
      <c r="V44" s="233">
        <v>1.4</v>
      </c>
      <c r="W44" s="237">
        <v>0.28499999999999998</v>
      </c>
      <c r="X44" s="238">
        <v>0.154</v>
      </c>
      <c r="Y44" s="239">
        <v>1.59378848</v>
      </c>
      <c r="Z44" s="240">
        <v>23298</v>
      </c>
      <c r="AA44" s="234">
        <v>3.666089693</v>
      </c>
      <c r="AB44" s="239">
        <v>0</v>
      </c>
      <c r="AC44" s="241">
        <v>0.11</v>
      </c>
      <c r="AD44" s="242">
        <v>0.16400000000000001</v>
      </c>
      <c r="AE44" s="240">
        <v>33</v>
      </c>
      <c r="AF44" s="243">
        <v>1.29</v>
      </c>
      <c r="AG44" s="234">
        <v>48.3</v>
      </c>
      <c r="AH44" s="241">
        <v>0.7</v>
      </c>
      <c r="AI44" s="234" t="s">
        <v>194</v>
      </c>
      <c r="AJ44" s="234">
        <v>160</v>
      </c>
      <c r="AK44" s="233">
        <v>14618</v>
      </c>
      <c r="AL44" s="242">
        <v>0.154</v>
      </c>
      <c r="AM44" s="240">
        <v>4</v>
      </c>
      <c r="AN44" s="234">
        <v>9.5</v>
      </c>
      <c r="AO44" s="234">
        <v>2</v>
      </c>
      <c r="AP44" s="174"/>
    </row>
    <row r="45" spans="1:42" ht="13.9">
      <c r="A45" s="231" t="s">
        <v>215</v>
      </c>
      <c r="B45" s="231" t="s">
        <v>241</v>
      </c>
      <c r="C45" s="231" t="s">
        <v>318</v>
      </c>
      <c r="D45" s="246">
        <v>6456</v>
      </c>
      <c r="E45" s="246">
        <v>802</v>
      </c>
      <c r="F45" s="246" t="s">
        <v>193</v>
      </c>
      <c r="G45" s="247">
        <v>2676</v>
      </c>
      <c r="H45" s="247">
        <v>7</v>
      </c>
      <c r="I45" s="247">
        <v>2</v>
      </c>
      <c r="J45" s="247">
        <v>4</v>
      </c>
      <c r="K45" s="247">
        <v>10.8</v>
      </c>
      <c r="L45" s="234">
        <v>0</v>
      </c>
      <c r="M45" s="234">
        <v>2</v>
      </c>
      <c r="N45" s="233">
        <v>2</v>
      </c>
      <c r="O45" s="235">
        <v>22</v>
      </c>
      <c r="P45" s="233" t="s">
        <v>189</v>
      </c>
      <c r="Q45" s="233">
        <v>10</v>
      </c>
      <c r="R45" s="233">
        <v>20</v>
      </c>
      <c r="S45" s="236">
        <v>4.5999999999999996</v>
      </c>
      <c r="T45" s="234">
        <v>0</v>
      </c>
      <c r="U45" s="233" t="s">
        <v>328</v>
      </c>
      <c r="V45" s="233">
        <v>1</v>
      </c>
      <c r="W45" s="237">
        <v>0.223</v>
      </c>
      <c r="X45" s="238">
        <v>0.19500000000000001</v>
      </c>
      <c r="Y45" s="239">
        <v>1.8129700339999999</v>
      </c>
      <c r="Z45" s="240">
        <v>31339</v>
      </c>
      <c r="AA45" s="234">
        <v>4.8542441140000001</v>
      </c>
      <c r="AB45" s="239">
        <v>2</v>
      </c>
      <c r="AC45" s="241">
        <v>0.41</v>
      </c>
      <c r="AD45" s="242">
        <v>4.4999999999999998E-2</v>
      </c>
      <c r="AE45" s="240">
        <v>18</v>
      </c>
      <c r="AF45" s="243">
        <v>0.2</v>
      </c>
      <c r="AG45" s="234">
        <v>63</v>
      </c>
      <c r="AH45" s="241">
        <v>0.6</v>
      </c>
      <c r="AI45" s="234" t="s">
        <v>190</v>
      </c>
      <c r="AJ45" s="234">
        <v>263</v>
      </c>
      <c r="AK45" s="233">
        <v>17286</v>
      </c>
      <c r="AL45" s="242">
        <v>0.19500000000000001</v>
      </c>
      <c r="AM45" s="240">
        <v>4</v>
      </c>
      <c r="AN45" s="234">
        <v>12</v>
      </c>
      <c r="AO45" s="234">
        <v>5</v>
      </c>
      <c r="AP45" s="174"/>
    </row>
    <row r="46" spans="1:42" ht="13.9">
      <c r="A46" s="231" t="s">
        <v>71</v>
      </c>
      <c r="B46" s="231" t="s">
        <v>241</v>
      </c>
      <c r="C46" s="231" t="s">
        <v>318</v>
      </c>
      <c r="D46" s="232">
        <v>6737</v>
      </c>
      <c r="E46" s="232">
        <v>682</v>
      </c>
      <c r="F46" s="232" t="s">
        <v>193</v>
      </c>
      <c r="G46" s="233">
        <v>770</v>
      </c>
      <c r="H46" s="233">
        <v>3</v>
      </c>
      <c r="I46" s="233">
        <v>2</v>
      </c>
      <c r="J46" s="233">
        <v>0</v>
      </c>
      <c r="K46" s="233">
        <v>9</v>
      </c>
      <c r="L46" s="234">
        <v>36</v>
      </c>
      <c r="M46" s="234">
        <v>0</v>
      </c>
      <c r="N46" s="233">
        <v>0</v>
      </c>
      <c r="O46" s="235">
        <v>32</v>
      </c>
      <c r="P46" s="233" t="s">
        <v>189</v>
      </c>
      <c r="Q46" s="233">
        <v>1</v>
      </c>
      <c r="R46" s="233">
        <v>5</v>
      </c>
      <c r="S46" s="236">
        <v>0</v>
      </c>
      <c r="T46" s="234">
        <v>0</v>
      </c>
      <c r="U46" s="233" t="s">
        <v>328</v>
      </c>
      <c r="V46" s="233">
        <v>1.08</v>
      </c>
      <c r="W46" s="237">
        <v>0.40699999999999997</v>
      </c>
      <c r="X46" s="238">
        <v>0.122</v>
      </c>
      <c r="Y46" s="239">
        <v>0.99820075799999997</v>
      </c>
      <c r="Z46" s="240">
        <v>21082</v>
      </c>
      <c r="AA46" s="234">
        <v>3.129286032</v>
      </c>
      <c r="AB46" s="239">
        <v>3</v>
      </c>
      <c r="AC46" s="241">
        <v>0.11</v>
      </c>
      <c r="AD46" s="242">
        <v>0.16900000000000001</v>
      </c>
      <c r="AE46" s="240">
        <v>0</v>
      </c>
      <c r="AF46" s="243">
        <v>0</v>
      </c>
      <c r="AG46" s="234">
        <v>67.2</v>
      </c>
      <c r="AH46" s="241">
        <v>0.5</v>
      </c>
      <c r="AI46" s="233" t="s">
        <v>194</v>
      </c>
      <c r="AJ46" s="233">
        <v>550</v>
      </c>
      <c r="AK46" s="233">
        <v>21120</v>
      </c>
      <c r="AL46" s="242">
        <v>0.122</v>
      </c>
      <c r="AM46" s="233">
        <v>5</v>
      </c>
      <c r="AN46" s="233">
        <v>21</v>
      </c>
      <c r="AO46" s="233">
        <v>2</v>
      </c>
      <c r="AP46" s="174"/>
    </row>
    <row r="47" spans="1:42" ht="13.9">
      <c r="A47" s="231" t="s">
        <v>200</v>
      </c>
      <c r="B47" s="231" t="s">
        <v>241</v>
      </c>
      <c r="C47" s="231" t="s">
        <v>318</v>
      </c>
      <c r="D47" s="232">
        <v>7000</v>
      </c>
      <c r="E47" s="232">
        <v>529</v>
      </c>
      <c r="F47" s="232" t="s">
        <v>193</v>
      </c>
      <c r="G47" s="233">
        <v>1767</v>
      </c>
      <c r="H47" s="233">
        <v>4</v>
      </c>
      <c r="I47" s="233">
        <v>3</v>
      </c>
      <c r="J47" s="233">
        <v>0</v>
      </c>
      <c r="K47" s="233">
        <v>8.1</v>
      </c>
      <c r="L47" s="234">
        <v>0</v>
      </c>
      <c r="M47" s="234">
        <v>0</v>
      </c>
      <c r="N47" s="233">
        <v>0</v>
      </c>
      <c r="O47" s="235">
        <v>3</v>
      </c>
      <c r="P47" s="233" t="s">
        <v>189</v>
      </c>
      <c r="Q47" s="233">
        <v>4</v>
      </c>
      <c r="R47" s="233">
        <v>5</v>
      </c>
      <c r="S47" s="236">
        <v>0.62</v>
      </c>
      <c r="T47" s="234">
        <v>0</v>
      </c>
      <c r="U47" s="233" t="s">
        <v>328</v>
      </c>
      <c r="V47" s="233">
        <v>0</v>
      </c>
      <c r="W47" s="237">
        <v>0.70599999999999996</v>
      </c>
      <c r="X47" s="238">
        <v>6.2E-2</v>
      </c>
      <c r="Y47" s="239">
        <v>0.659488085</v>
      </c>
      <c r="Z47" s="240">
        <v>7472</v>
      </c>
      <c r="AA47" s="234">
        <v>1.067428571</v>
      </c>
      <c r="AB47" s="239">
        <v>0.4</v>
      </c>
      <c r="AC47" s="241">
        <v>0.25</v>
      </c>
      <c r="AD47" s="242">
        <v>0.13800000000000001</v>
      </c>
      <c r="AE47" s="240">
        <v>6</v>
      </c>
      <c r="AF47" s="243">
        <v>0.23</v>
      </c>
      <c r="AG47" s="234">
        <v>23.1</v>
      </c>
      <c r="AH47" s="241">
        <v>0.45</v>
      </c>
      <c r="AI47" s="233" t="s">
        <v>190</v>
      </c>
      <c r="AJ47" s="233">
        <v>237</v>
      </c>
      <c r="AK47" s="233">
        <v>11330</v>
      </c>
      <c r="AL47" s="242">
        <v>6.2E-2</v>
      </c>
      <c r="AM47" s="233">
        <v>3</v>
      </c>
      <c r="AN47" s="233">
        <v>6</v>
      </c>
      <c r="AO47" s="233">
        <v>1</v>
      </c>
      <c r="AP47" s="174"/>
    </row>
    <row r="48" spans="1:42" ht="13.9">
      <c r="A48" s="231" t="s">
        <v>277</v>
      </c>
      <c r="B48" s="231" t="s">
        <v>241</v>
      </c>
      <c r="C48" s="231" t="s">
        <v>245</v>
      </c>
      <c r="D48" s="232">
        <v>7156</v>
      </c>
      <c r="E48" s="232">
        <v>550</v>
      </c>
      <c r="F48" s="232" t="s">
        <v>297</v>
      </c>
      <c r="G48" s="233">
        <v>920</v>
      </c>
      <c r="H48" s="233">
        <v>4.25</v>
      </c>
      <c r="I48" s="233">
        <v>2</v>
      </c>
      <c r="J48" s="233">
        <v>1</v>
      </c>
      <c r="K48" s="233">
        <v>9</v>
      </c>
      <c r="L48" s="234">
        <v>12</v>
      </c>
      <c r="M48" s="234">
        <v>1</v>
      </c>
      <c r="N48" s="233">
        <v>0</v>
      </c>
      <c r="O48" s="235">
        <v>3</v>
      </c>
      <c r="P48" s="233" t="s">
        <v>196</v>
      </c>
      <c r="Q48" s="233">
        <v>8</v>
      </c>
      <c r="R48" s="233">
        <v>8</v>
      </c>
      <c r="S48" s="236">
        <v>3</v>
      </c>
      <c r="T48" s="234">
        <v>0</v>
      </c>
      <c r="U48" s="233" t="s">
        <v>327</v>
      </c>
      <c r="V48" s="233">
        <v>1.21</v>
      </c>
      <c r="W48" s="237">
        <v>0.61099999999999999</v>
      </c>
      <c r="X48" s="238">
        <v>0.14399999999999999</v>
      </c>
      <c r="Y48" s="239">
        <v>0.87054094800000004</v>
      </c>
      <c r="Z48" s="240">
        <v>10396</v>
      </c>
      <c r="AA48" s="234">
        <v>1.45</v>
      </c>
      <c r="AB48" s="239">
        <v>1.3</v>
      </c>
      <c r="AC48" s="241">
        <v>0.13</v>
      </c>
      <c r="AD48" s="242">
        <v>0.39700000000000002</v>
      </c>
      <c r="AE48" s="240">
        <v>7</v>
      </c>
      <c r="AF48" s="243">
        <v>0.24</v>
      </c>
      <c r="AG48" s="234">
        <v>52.5</v>
      </c>
      <c r="AH48" s="241">
        <v>0.5</v>
      </c>
      <c r="AI48" s="234" t="s">
        <v>275</v>
      </c>
      <c r="AJ48" s="234">
        <v>352</v>
      </c>
      <c r="AK48" s="233">
        <v>11942</v>
      </c>
      <c r="AL48" s="242">
        <v>0.14399999999999999</v>
      </c>
      <c r="AM48" s="240">
        <v>4</v>
      </c>
      <c r="AN48" s="234">
        <v>39</v>
      </c>
      <c r="AO48" s="234">
        <v>3</v>
      </c>
      <c r="AP48" s="174"/>
    </row>
    <row r="49" spans="1:42" ht="13.9">
      <c r="A49" s="231" t="s">
        <v>79</v>
      </c>
      <c r="B49" s="231" t="s">
        <v>241</v>
      </c>
      <c r="C49" s="231" t="s">
        <v>318</v>
      </c>
      <c r="D49" s="232">
        <v>8026</v>
      </c>
      <c r="E49" s="232">
        <v>823</v>
      </c>
      <c r="F49" s="232" t="s">
        <v>193</v>
      </c>
      <c r="G49" s="233">
        <v>1040</v>
      </c>
      <c r="H49" s="233">
        <v>6</v>
      </c>
      <c r="I49" s="233">
        <v>2</v>
      </c>
      <c r="J49" s="233">
        <v>3</v>
      </c>
      <c r="K49" s="233">
        <v>7.2</v>
      </c>
      <c r="L49" s="234">
        <v>5</v>
      </c>
      <c r="M49" s="234">
        <v>1</v>
      </c>
      <c r="N49" s="233">
        <v>4</v>
      </c>
      <c r="O49" s="235">
        <v>57</v>
      </c>
      <c r="P49" s="233" t="s">
        <v>189</v>
      </c>
      <c r="Q49" s="233">
        <v>10</v>
      </c>
      <c r="R49" s="233">
        <v>7</v>
      </c>
      <c r="S49" s="236">
        <v>0</v>
      </c>
      <c r="T49" s="234">
        <v>0</v>
      </c>
      <c r="U49" s="233" t="s">
        <v>328</v>
      </c>
      <c r="V49" s="233">
        <v>1.4</v>
      </c>
      <c r="W49" s="237">
        <v>0.65500000000000003</v>
      </c>
      <c r="X49" s="238">
        <v>0.13400000000000001</v>
      </c>
      <c r="Y49" s="239">
        <v>1.726695783</v>
      </c>
      <c r="Z49" s="240">
        <v>25303</v>
      </c>
      <c r="AA49" s="234">
        <v>3.152628956</v>
      </c>
      <c r="AB49" s="239">
        <v>2.6</v>
      </c>
      <c r="AC49" s="241">
        <v>0.13</v>
      </c>
      <c r="AD49" s="242">
        <v>0.26900000000000002</v>
      </c>
      <c r="AE49" s="240">
        <v>60</v>
      </c>
      <c r="AF49" s="243">
        <v>0.73</v>
      </c>
      <c r="AG49" s="234">
        <v>36.9</v>
      </c>
      <c r="AH49" s="241">
        <v>0.4</v>
      </c>
      <c r="AI49" s="234" t="s">
        <v>190</v>
      </c>
      <c r="AJ49" s="234">
        <v>262</v>
      </c>
      <c r="AK49" s="233">
        <v>14654</v>
      </c>
      <c r="AL49" s="242">
        <v>0.13400000000000001</v>
      </c>
      <c r="AM49" s="240">
        <v>3</v>
      </c>
      <c r="AN49" s="234">
        <v>18</v>
      </c>
      <c r="AO49" s="234">
        <v>11</v>
      </c>
      <c r="AP49" s="174"/>
    </row>
    <row r="50" spans="1:42" ht="13.9">
      <c r="A50" s="231" t="s">
        <v>199</v>
      </c>
      <c r="B50" s="231" t="s">
        <v>241</v>
      </c>
      <c r="C50" s="231" t="s">
        <v>321</v>
      </c>
      <c r="D50" s="232">
        <v>9606</v>
      </c>
      <c r="E50" s="232">
        <v>1238</v>
      </c>
      <c r="F50" s="232" t="s">
        <v>193</v>
      </c>
      <c r="G50" s="233">
        <v>1382</v>
      </c>
      <c r="H50" s="233">
        <v>3</v>
      </c>
      <c r="I50" s="233">
        <v>2</v>
      </c>
      <c r="J50" s="233">
        <v>0</v>
      </c>
      <c r="K50" s="233">
        <v>14.4</v>
      </c>
      <c r="L50" s="234">
        <v>15</v>
      </c>
      <c r="M50" s="234">
        <v>1</v>
      </c>
      <c r="N50" s="233">
        <v>8</v>
      </c>
      <c r="O50" s="235">
        <v>65</v>
      </c>
      <c r="P50" s="233" t="s">
        <v>189</v>
      </c>
      <c r="Q50" s="233">
        <v>6</v>
      </c>
      <c r="R50" s="233">
        <v>30</v>
      </c>
      <c r="S50" s="236">
        <v>2.66</v>
      </c>
      <c r="T50" s="234">
        <v>0</v>
      </c>
      <c r="U50" s="233" t="s">
        <v>328</v>
      </c>
      <c r="V50" s="233">
        <v>0</v>
      </c>
      <c r="W50" s="237">
        <v>0</v>
      </c>
      <c r="X50" s="238">
        <v>0.13800000000000001</v>
      </c>
      <c r="Y50" s="239">
        <v>1.9449011549999999</v>
      </c>
      <c r="Z50" s="240">
        <v>39746</v>
      </c>
      <c r="AA50" s="234">
        <v>4.1376223190000001</v>
      </c>
      <c r="AB50" s="239">
        <v>2.2999999999999998</v>
      </c>
      <c r="AC50" s="241">
        <v>0.14000000000000001</v>
      </c>
      <c r="AD50" s="242">
        <v>6.9000000000000006E-2</v>
      </c>
      <c r="AE50" s="240">
        <v>92</v>
      </c>
      <c r="AF50" s="243">
        <v>0.93</v>
      </c>
      <c r="AG50" s="234">
        <v>75.599999999999994</v>
      </c>
      <c r="AH50" s="241">
        <v>0.8</v>
      </c>
      <c r="AI50" s="233" t="s">
        <v>194</v>
      </c>
      <c r="AJ50" s="233">
        <v>422</v>
      </c>
      <c r="AK50" s="233">
        <v>20436</v>
      </c>
      <c r="AL50" s="242">
        <v>0.13800000000000001</v>
      </c>
      <c r="AM50" s="233">
        <v>3</v>
      </c>
      <c r="AN50" s="233">
        <v>13</v>
      </c>
      <c r="AO50" s="233">
        <v>7</v>
      </c>
      <c r="AP50" s="174"/>
    </row>
    <row r="51" spans="1:42" ht="13.9">
      <c r="A51" s="231" t="s">
        <v>42</v>
      </c>
      <c r="B51" s="231" t="s">
        <v>241</v>
      </c>
      <c r="C51" s="231" t="s">
        <v>319</v>
      </c>
      <c r="D51" s="232">
        <v>10130</v>
      </c>
      <c r="E51" s="232">
        <v>1111</v>
      </c>
      <c r="F51" s="232" t="s">
        <v>195</v>
      </c>
      <c r="G51" s="233">
        <v>875</v>
      </c>
      <c r="H51" s="233">
        <v>13</v>
      </c>
      <c r="I51" s="233">
        <v>4</v>
      </c>
      <c r="J51" s="233">
        <v>8</v>
      </c>
      <c r="K51" s="233">
        <v>12.6</v>
      </c>
      <c r="L51" s="234">
        <v>37</v>
      </c>
      <c r="M51" s="234">
        <v>4</v>
      </c>
      <c r="N51" s="233">
        <v>1</v>
      </c>
      <c r="O51" s="235">
        <v>17</v>
      </c>
      <c r="P51" s="233" t="s">
        <v>189</v>
      </c>
      <c r="Q51" s="233" t="s">
        <v>338</v>
      </c>
      <c r="R51" s="233" t="s">
        <v>339</v>
      </c>
      <c r="S51" s="236">
        <v>4.53</v>
      </c>
      <c r="T51" s="234">
        <v>0</v>
      </c>
      <c r="U51" s="233" t="s">
        <v>328</v>
      </c>
      <c r="V51" s="233">
        <v>1.41</v>
      </c>
      <c r="W51" s="237">
        <v>0.34899999999999998</v>
      </c>
      <c r="X51" s="238">
        <v>0.185</v>
      </c>
      <c r="Y51" s="239">
        <v>0.91022106400000002</v>
      </c>
      <c r="Z51" s="240">
        <v>18158</v>
      </c>
      <c r="AA51" s="234">
        <v>1.7924975320000001</v>
      </c>
      <c r="AB51" s="239">
        <v>1.5</v>
      </c>
      <c r="AC51" s="241">
        <v>0.09</v>
      </c>
      <c r="AD51" s="242">
        <v>0.48199999999999998</v>
      </c>
      <c r="AE51" s="240">
        <v>6</v>
      </c>
      <c r="AF51" s="243">
        <v>0.1</v>
      </c>
      <c r="AG51" s="234">
        <v>119.7</v>
      </c>
      <c r="AH51" s="241">
        <v>0.7</v>
      </c>
      <c r="AI51" s="233" t="s">
        <v>194</v>
      </c>
      <c r="AJ51" s="233">
        <v>603</v>
      </c>
      <c r="AK51" s="233">
        <v>19949</v>
      </c>
      <c r="AL51" s="242">
        <v>0.185</v>
      </c>
      <c r="AM51" s="233">
        <v>5</v>
      </c>
      <c r="AN51" s="233">
        <v>32.299999999999997</v>
      </c>
      <c r="AO51" s="233">
        <v>4</v>
      </c>
      <c r="AP51" s="174"/>
    </row>
    <row r="52" spans="1:42" ht="13.9">
      <c r="A52" s="231" t="s">
        <v>67</v>
      </c>
      <c r="B52" s="231" t="s">
        <v>241</v>
      </c>
      <c r="C52" s="231" t="s">
        <v>245</v>
      </c>
      <c r="D52" s="232">
        <v>10610</v>
      </c>
      <c r="E52" s="232">
        <v>832</v>
      </c>
      <c r="F52" s="232" t="s">
        <v>289</v>
      </c>
      <c r="G52" s="233">
        <v>1494</v>
      </c>
      <c r="H52" s="233">
        <v>4</v>
      </c>
      <c r="I52" s="233">
        <v>3</v>
      </c>
      <c r="J52" s="233">
        <v>0</v>
      </c>
      <c r="K52" s="233">
        <v>5.4</v>
      </c>
      <c r="L52" s="234">
        <v>20</v>
      </c>
      <c r="M52" s="234">
        <v>1.7</v>
      </c>
      <c r="N52" s="233">
        <v>1</v>
      </c>
      <c r="O52" s="235">
        <v>15</v>
      </c>
      <c r="P52" s="233" t="s">
        <v>196</v>
      </c>
      <c r="Q52" s="233">
        <v>1</v>
      </c>
      <c r="R52" s="233">
        <v>5</v>
      </c>
      <c r="S52" s="236">
        <v>2.5099999999999998</v>
      </c>
      <c r="T52" s="234">
        <v>0</v>
      </c>
      <c r="U52" s="233" t="s">
        <v>327</v>
      </c>
      <c r="V52" s="233">
        <v>1.22</v>
      </c>
      <c r="W52" s="237">
        <v>0</v>
      </c>
      <c r="X52" s="238">
        <v>8.8999999999999996E-2</v>
      </c>
      <c r="Y52" s="239">
        <v>1.602499619</v>
      </c>
      <c r="Z52" s="240">
        <v>31542</v>
      </c>
      <c r="AA52" s="234">
        <v>2.97</v>
      </c>
      <c r="AB52" s="239">
        <v>1.4</v>
      </c>
      <c r="AC52" s="241">
        <v>0.14000000000000001</v>
      </c>
      <c r="AD52" s="242">
        <v>0.13200000000000001</v>
      </c>
      <c r="AE52" s="240">
        <v>34</v>
      </c>
      <c r="AF52" s="243">
        <v>0.87</v>
      </c>
      <c r="AG52" s="234">
        <v>46.2</v>
      </c>
      <c r="AH52" s="241">
        <v>0.3</v>
      </c>
      <c r="AI52" s="234" t="s">
        <v>197</v>
      </c>
      <c r="AJ52" s="234">
        <v>295</v>
      </c>
      <c r="AK52" s="233">
        <v>19683</v>
      </c>
      <c r="AL52" s="242">
        <v>8.8999999999999996E-2</v>
      </c>
      <c r="AM52" s="240">
        <v>6</v>
      </c>
      <c r="AN52" s="234">
        <v>18</v>
      </c>
      <c r="AO52" s="233">
        <v>15</v>
      </c>
      <c r="AP52" s="174"/>
    </row>
    <row r="53" spans="1:42" ht="13.9">
      <c r="A53" s="231" t="s">
        <v>94</v>
      </c>
      <c r="B53" s="231" t="s">
        <v>249</v>
      </c>
      <c r="C53" s="231" t="s">
        <v>245</v>
      </c>
      <c r="D53" s="232">
        <v>12112</v>
      </c>
      <c r="E53" s="232">
        <v>997</v>
      </c>
      <c r="F53" s="232" t="s">
        <v>289</v>
      </c>
      <c r="G53" s="233">
        <v>1234</v>
      </c>
      <c r="H53" s="233">
        <v>3</v>
      </c>
      <c r="I53" s="233">
        <v>2</v>
      </c>
      <c r="J53" s="233">
        <v>0</v>
      </c>
      <c r="K53" s="233">
        <v>21.6</v>
      </c>
      <c r="L53" s="234">
        <v>33</v>
      </c>
      <c r="M53" s="234">
        <v>2</v>
      </c>
      <c r="N53" s="233">
        <v>1</v>
      </c>
      <c r="O53" s="235">
        <v>8</v>
      </c>
      <c r="P53" s="233" t="s">
        <v>196</v>
      </c>
      <c r="Q53" s="233">
        <v>10</v>
      </c>
      <c r="R53" s="233">
        <v>7</v>
      </c>
      <c r="S53" s="236">
        <v>2.4300000000000002</v>
      </c>
      <c r="T53" s="234">
        <v>0</v>
      </c>
      <c r="U53" s="233" t="s">
        <v>327</v>
      </c>
      <c r="V53" s="233">
        <v>1.45</v>
      </c>
      <c r="W53" s="237">
        <v>0.61499999999999999</v>
      </c>
      <c r="X53" s="238">
        <v>0.11799999999999999</v>
      </c>
      <c r="Y53" s="239">
        <v>2.9242502589999999</v>
      </c>
      <c r="Z53" s="240">
        <v>45244</v>
      </c>
      <c r="AA53" s="234">
        <v>3.74</v>
      </c>
      <c r="AB53" s="239">
        <v>1.5</v>
      </c>
      <c r="AC53" s="241">
        <v>0.1</v>
      </c>
      <c r="AD53" s="242">
        <v>0.17</v>
      </c>
      <c r="AE53" s="240">
        <v>69</v>
      </c>
      <c r="AF53" s="243">
        <v>1.43</v>
      </c>
      <c r="AG53" s="234">
        <v>67.2</v>
      </c>
      <c r="AH53" s="241">
        <v>1.2</v>
      </c>
      <c r="AI53" s="234" t="s">
        <v>275</v>
      </c>
      <c r="AJ53" s="234">
        <v>295.89999999999998</v>
      </c>
      <c r="AK53" s="233">
        <v>15472</v>
      </c>
      <c r="AL53" s="242">
        <v>0.11799999999999999</v>
      </c>
      <c r="AM53" s="240">
        <v>5</v>
      </c>
      <c r="AN53" s="234">
        <v>29</v>
      </c>
      <c r="AO53" s="240">
        <v>8</v>
      </c>
      <c r="AP53" s="174"/>
    </row>
    <row r="54" spans="1:42" ht="13.9">
      <c r="A54" s="231" t="s">
        <v>134</v>
      </c>
      <c r="B54" s="231" t="s">
        <v>244</v>
      </c>
      <c r="C54" s="231" t="s">
        <v>245</v>
      </c>
      <c r="D54" s="232">
        <v>13158</v>
      </c>
      <c r="E54" s="232">
        <v>1407</v>
      </c>
      <c r="F54" s="232" t="s">
        <v>340</v>
      </c>
      <c r="G54" s="233">
        <v>4910</v>
      </c>
      <c r="H54" s="233">
        <v>20</v>
      </c>
      <c r="I54" s="233">
        <v>19</v>
      </c>
      <c r="J54" s="233">
        <v>0</v>
      </c>
      <c r="K54" s="233">
        <v>16.2</v>
      </c>
      <c r="L54" s="234">
        <v>46.2</v>
      </c>
      <c r="M54" s="234">
        <v>1.5</v>
      </c>
      <c r="N54" s="233">
        <v>3</v>
      </c>
      <c r="O54" s="235">
        <v>13</v>
      </c>
      <c r="P54" s="233" t="s">
        <v>196</v>
      </c>
      <c r="Q54" s="233">
        <v>2</v>
      </c>
      <c r="R54" s="233">
        <v>14</v>
      </c>
      <c r="S54" s="236">
        <v>14.99</v>
      </c>
      <c r="T54" s="234">
        <v>0</v>
      </c>
      <c r="U54" s="233" t="s">
        <v>327</v>
      </c>
      <c r="V54" s="233">
        <v>1.1000000000000001</v>
      </c>
      <c r="W54" s="237">
        <v>0.65600000000000003</v>
      </c>
      <c r="X54" s="238">
        <v>0.27500000000000002</v>
      </c>
      <c r="Y54" s="239">
        <v>1.3819755819999999</v>
      </c>
      <c r="Z54" s="240">
        <v>133456</v>
      </c>
      <c r="AA54" s="234">
        <v>10.14</v>
      </c>
      <c r="AB54" s="239">
        <v>5.3</v>
      </c>
      <c r="AC54" s="241">
        <v>0.37</v>
      </c>
      <c r="AD54" s="242">
        <v>0</v>
      </c>
      <c r="AE54" s="240">
        <v>78</v>
      </c>
      <c r="AF54" s="243">
        <v>1</v>
      </c>
      <c r="AG54" s="234">
        <v>558.6</v>
      </c>
      <c r="AH54" s="241">
        <v>0.9</v>
      </c>
      <c r="AI54" s="234" t="s">
        <v>197</v>
      </c>
      <c r="AJ54" s="234">
        <v>2710</v>
      </c>
      <c r="AK54" s="233">
        <v>96569</v>
      </c>
      <c r="AL54" s="242">
        <v>0.27500000000000002</v>
      </c>
      <c r="AM54" s="240">
        <v>6</v>
      </c>
      <c r="AN54" s="234">
        <v>53</v>
      </c>
      <c r="AO54" s="240">
        <v>13</v>
      </c>
      <c r="AP54" s="174"/>
    </row>
    <row r="55" spans="1:42" ht="13.9">
      <c r="A55" s="231" t="s">
        <v>52</v>
      </c>
      <c r="B55" s="231" t="s">
        <v>249</v>
      </c>
      <c r="C55" s="231" t="s">
        <v>320</v>
      </c>
      <c r="D55" s="232">
        <v>15184</v>
      </c>
      <c r="E55" s="232">
        <v>0</v>
      </c>
      <c r="F55" s="232" t="s">
        <v>195</v>
      </c>
      <c r="G55" s="233">
        <v>1203</v>
      </c>
      <c r="H55" s="233">
        <v>4</v>
      </c>
      <c r="I55" s="233">
        <v>3</v>
      </c>
      <c r="J55" s="233">
        <v>0</v>
      </c>
      <c r="K55" s="233">
        <v>14.4</v>
      </c>
      <c r="L55" s="234">
        <v>34</v>
      </c>
      <c r="M55" s="234">
        <v>1</v>
      </c>
      <c r="N55" s="233">
        <v>3</v>
      </c>
      <c r="O55" s="235">
        <v>42</v>
      </c>
      <c r="P55" s="233" t="s">
        <v>189</v>
      </c>
      <c r="Q55" s="233">
        <v>2</v>
      </c>
      <c r="R55" s="233">
        <v>4</v>
      </c>
      <c r="S55" s="236">
        <v>3.01</v>
      </c>
      <c r="T55" s="234">
        <v>0</v>
      </c>
      <c r="U55" s="233" t="s">
        <v>328</v>
      </c>
      <c r="V55" s="233">
        <v>1.03</v>
      </c>
      <c r="W55" s="237">
        <v>0.23499999999999999</v>
      </c>
      <c r="X55" s="238">
        <v>0.17199999999999999</v>
      </c>
      <c r="Y55" s="239">
        <v>1.57672363</v>
      </c>
      <c r="Z55" s="240">
        <v>53514</v>
      </c>
      <c r="AA55" s="234">
        <v>3.5243677560000002</v>
      </c>
      <c r="AB55" s="239">
        <v>1.6</v>
      </c>
      <c r="AC55" s="241">
        <v>0.08</v>
      </c>
      <c r="AD55" s="242">
        <v>0.218</v>
      </c>
      <c r="AE55" s="240">
        <v>14</v>
      </c>
      <c r="AF55" s="243">
        <v>0</v>
      </c>
      <c r="AG55" s="234">
        <v>84</v>
      </c>
      <c r="AH55" s="241">
        <v>0.8</v>
      </c>
      <c r="AI55" s="233" t="s">
        <v>194</v>
      </c>
      <c r="AJ55" s="233">
        <v>350</v>
      </c>
      <c r="AK55" s="233">
        <v>33940</v>
      </c>
      <c r="AL55" s="242">
        <v>0.17199999999999999</v>
      </c>
      <c r="AM55" s="233">
        <v>5</v>
      </c>
      <c r="AN55" s="233">
        <v>28</v>
      </c>
      <c r="AO55" s="233">
        <v>8</v>
      </c>
      <c r="AP55" s="174"/>
    </row>
    <row r="56" spans="1:42" ht="13.9">
      <c r="A56" s="231" t="s">
        <v>81</v>
      </c>
      <c r="B56" s="231" t="s">
        <v>241</v>
      </c>
      <c r="C56" s="231" t="s">
        <v>320</v>
      </c>
      <c r="D56" s="232">
        <v>16842</v>
      </c>
      <c r="E56" s="232">
        <v>1778</v>
      </c>
      <c r="F56" s="232" t="s">
        <v>195</v>
      </c>
      <c r="G56" s="233">
        <v>2525</v>
      </c>
      <c r="H56" s="233">
        <v>16</v>
      </c>
      <c r="I56" s="233">
        <v>15</v>
      </c>
      <c r="J56" s="233">
        <v>0</v>
      </c>
      <c r="K56" s="233">
        <v>14.4</v>
      </c>
      <c r="L56" s="234">
        <v>19.3</v>
      </c>
      <c r="M56" s="234">
        <v>1</v>
      </c>
      <c r="N56" s="233">
        <v>0</v>
      </c>
      <c r="O56" s="235">
        <v>48</v>
      </c>
      <c r="P56" s="233" t="s">
        <v>189</v>
      </c>
      <c r="Q56" s="233">
        <v>1</v>
      </c>
      <c r="R56" s="233">
        <v>19</v>
      </c>
      <c r="S56" s="236">
        <v>2.97</v>
      </c>
      <c r="T56" s="234">
        <v>0</v>
      </c>
      <c r="U56" s="233" t="s">
        <v>328</v>
      </c>
      <c r="V56" s="233">
        <v>1.1599999999999999</v>
      </c>
      <c r="W56" s="237">
        <v>0.66</v>
      </c>
      <c r="X56" s="238">
        <v>0.129</v>
      </c>
      <c r="Y56" s="239">
        <v>1.5381252780000001</v>
      </c>
      <c r="Z56" s="240">
        <v>86558</v>
      </c>
      <c r="AA56" s="234">
        <v>5.1394133709999998</v>
      </c>
      <c r="AB56" s="239">
        <v>1.8</v>
      </c>
      <c r="AC56" s="241">
        <v>0.15</v>
      </c>
      <c r="AD56" s="242">
        <v>0.126</v>
      </c>
      <c r="AE56" s="240">
        <v>7</v>
      </c>
      <c r="AF56" s="243">
        <v>7.0000000000000007E-2</v>
      </c>
      <c r="AG56" s="234">
        <v>280.60000000000002</v>
      </c>
      <c r="AH56" s="241">
        <v>0.8</v>
      </c>
      <c r="AI56" s="234" t="s">
        <v>194</v>
      </c>
      <c r="AJ56" s="234">
        <v>1050</v>
      </c>
      <c r="AK56" s="233">
        <v>56275</v>
      </c>
      <c r="AL56" s="242">
        <v>0.129</v>
      </c>
      <c r="AM56" s="240">
        <v>6</v>
      </c>
      <c r="AN56" s="234">
        <v>43.5</v>
      </c>
      <c r="AO56" s="234">
        <v>10</v>
      </c>
      <c r="AP56" s="174"/>
    </row>
    <row r="57" spans="1:42" ht="13.9">
      <c r="A57" s="231" t="s">
        <v>62</v>
      </c>
      <c r="B57" s="231" t="s">
        <v>241</v>
      </c>
      <c r="C57" s="231" t="s">
        <v>321</v>
      </c>
      <c r="D57" s="232">
        <v>17894</v>
      </c>
      <c r="E57" s="232">
        <v>1944</v>
      </c>
      <c r="F57" s="232" t="s">
        <v>195</v>
      </c>
      <c r="G57" s="233">
        <v>3285</v>
      </c>
      <c r="H57" s="233">
        <v>9</v>
      </c>
      <c r="I57" s="233">
        <v>8</v>
      </c>
      <c r="J57" s="233">
        <v>0</v>
      </c>
      <c r="K57" s="233">
        <v>14.4</v>
      </c>
      <c r="L57" s="234">
        <v>22</v>
      </c>
      <c r="M57" s="234">
        <v>1</v>
      </c>
      <c r="N57" s="233">
        <v>1</v>
      </c>
      <c r="O57" s="235">
        <v>42</v>
      </c>
      <c r="P57" s="233" t="s">
        <v>189</v>
      </c>
      <c r="Q57" s="233">
        <v>10</v>
      </c>
      <c r="R57" s="233">
        <v>6</v>
      </c>
      <c r="S57" s="236">
        <v>3.35</v>
      </c>
      <c r="T57" s="234">
        <v>0</v>
      </c>
      <c r="U57" s="233" t="s">
        <v>328</v>
      </c>
      <c r="V57" s="233">
        <v>6</v>
      </c>
      <c r="W57" s="237">
        <v>0.67200000000000004</v>
      </c>
      <c r="X57" s="238">
        <v>0.113</v>
      </c>
      <c r="Y57" s="239">
        <v>2.088481421</v>
      </c>
      <c r="Z57" s="240">
        <v>90095</v>
      </c>
      <c r="AA57" s="234">
        <v>5.0349279090000003</v>
      </c>
      <c r="AB57" s="239">
        <v>1.1000000000000001</v>
      </c>
      <c r="AC57" s="241">
        <v>0.18</v>
      </c>
      <c r="AD57" s="242">
        <v>8.3000000000000004E-2</v>
      </c>
      <c r="AE57" s="240">
        <v>17</v>
      </c>
      <c r="AF57" s="243">
        <v>0.19</v>
      </c>
      <c r="AG57" s="234">
        <v>222.6</v>
      </c>
      <c r="AH57" s="241">
        <v>0.8</v>
      </c>
      <c r="AI57" s="233" t="s">
        <v>194</v>
      </c>
      <c r="AJ57" s="233">
        <v>1086</v>
      </c>
      <c r="AK57" s="233">
        <v>43139</v>
      </c>
      <c r="AL57" s="242">
        <v>0.113</v>
      </c>
      <c r="AM57" s="233">
        <v>6</v>
      </c>
      <c r="AN57" s="233">
        <v>25</v>
      </c>
      <c r="AO57" s="233">
        <v>9</v>
      </c>
      <c r="AP57" s="174"/>
    </row>
    <row r="58" spans="1:42" ht="13.9">
      <c r="A58" s="231" t="s">
        <v>128</v>
      </c>
      <c r="B58" s="231" t="s">
        <v>244</v>
      </c>
      <c r="C58" s="231" t="s">
        <v>319</v>
      </c>
      <c r="D58" s="232">
        <v>18503</v>
      </c>
      <c r="E58" s="232">
        <v>0</v>
      </c>
      <c r="F58" s="232" t="s">
        <v>195</v>
      </c>
      <c r="G58" s="233">
        <v>5191</v>
      </c>
      <c r="H58" s="233">
        <v>12</v>
      </c>
      <c r="I58" s="233">
        <v>11</v>
      </c>
      <c r="J58" s="233">
        <v>0</v>
      </c>
      <c r="K58" s="233">
        <v>14.4</v>
      </c>
      <c r="L58" s="234">
        <v>17</v>
      </c>
      <c r="M58" s="234">
        <v>1</v>
      </c>
      <c r="N58" s="233">
        <v>1</v>
      </c>
      <c r="O58" s="235">
        <v>20</v>
      </c>
      <c r="P58" s="233" t="s">
        <v>191</v>
      </c>
      <c r="Q58" s="233">
        <v>2</v>
      </c>
      <c r="R58" s="233">
        <v>10</v>
      </c>
      <c r="S58" s="236">
        <v>4.72</v>
      </c>
      <c r="T58" s="234">
        <v>0</v>
      </c>
      <c r="U58" s="233" t="s">
        <v>328</v>
      </c>
      <c r="V58" s="233">
        <v>1.08</v>
      </c>
      <c r="W58" s="237">
        <v>0.51600000000000001</v>
      </c>
      <c r="X58" s="238">
        <v>0.26300000000000001</v>
      </c>
      <c r="Y58" s="239">
        <v>1.422059478</v>
      </c>
      <c r="Z58" s="240">
        <v>134177</v>
      </c>
      <c r="AA58" s="234">
        <v>7.2516348700000002</v>
      </c>
      <c r="AB58" s="239">
        <v>3.2</v>
      </c>
      <c r="AC58" s="241">
        <v>0.28000000000000003</v>
      </c>
      <c r="AD58" s="242">
        <v>0.14399999999999999</v>
      </c>
      <c r="AE58" s="240">
        <v>14</v>
      </c>
      <c r="AF58" s="243">
        <v>0</v>
      </c>
      <c r="AG58" s="234">
        <v>300.3</v>
      </c>
      <c r="AH58" s="241">
        <v>0.8</v>
      </c>
      <c r="AI58" s="233" t="s">
        <v>194</v>
      </c>
      <c r="AJ58" s="233">
        <v>995</v>
      </c>
      <c r="AK58" s="233">
        <v>94354</v>
      </c>
      <c r="AL58" s="242">
        <v>0.26336269794087402</v>
      </c>
      <c r="AM58" s="233">
        <v>6</v>
      </c>
      <c r="AN58" s="233">
        <v>33</v>
      </c>
      <c r="AO58" s="233">
        <v>6</v>
      </c>
      <c r="AP58" s="174"/>
    </row>
    <row r="59" spans="1:42" ht="13.9">
      <c r="A59" s="231" t="s">
        <v>211</v>
      </c>
      <c r="B59" s="231" t="s">
        <v>244</v>
      </c>
      <c r="C59" s="231" t="s">
        <v>318</v>
      </c>
      <c r="D59" s="232"/>
      <c r="E59" s="232"/>
      <c r="F59" s="232"/>
      <c r="G59" s="233"/>
      <c r="H59" s="233"/>
      <c r="I59" s="233"/>
      <c r="J59" s="233"/>
      <c r="K59" s="240"/>
      <c r="L59" s="234"/>
      <c r="M59" s="234"/>
      <c r="N59" s="233"/>
      <c r="O59" s="235"/>
      <c r="P59" s="233"/>
      <c r="Q59" s="233"/>
      <c r="R59" s="233"/>
      <c r="S59" s="236"/>
      <c r="T59" s="234"/>
      <c r="U59" s="233"/>
      <c r="V59" s="233"/>
      <c r="W59" s="237"/>
      <c r="X59" s="238"/>
      <c r="Y59" s="239"/>
      <c r="Z59" s="240"/>
      <c r="AA59" s="234"/>
      <c r="AB59" s="239"/>
      <c r="AC59" s="241"/>
      <c r="AD59" s="242"/>
      <c r="AE59" s="240"/>
      <c r="AF59" s="233"/>
      <c r="AG59" s="234"/>
      <c r="AH59" s="241"/>
      <c r="AI59" s="234"/>
      <c r="AJ59" s="234"/>
      <c r="AK59" s="233"/>
      <c r="AL59" s="242"/>
      <c r="AM59" s="240"/>
      <c r="AN59" s="234"/>
      <c r="AO59" s="234"/>
      <c r="AP59" s="174"/>
    </row>
    <row r="60" spans="1:42" ht="13.9">
      <c r="A60" s="248" t="s">
        <v>255</v>
      </c>
      <c r="B60" s="249"/>
      <c r="C60" s="249"/>
      <c r="D60" s="250" t="e">
        <f>#NAME?</f>
        <v>#NAME?</v>
      </c>
      <c r="E60" s="250" t="e">
        <f>#NAME?</f>
        <v>#NAME?</v>
      </c>
      <c r="F60" s="251" t="s">
        <v>298</v>
      </c>
      <c r="G60" s="252" t="e">
        <f>#NAME?</f>
        <v>#NAME?</v>
      </c>
      <c r="H60" s="252" t="e">
        <f>#NAME?</f>
        <v>#NAME?</v>
      </c>
      <c r="I60" s="252" t="e">
        <f>#NAME?</f>
        <v>#NAME?</v>
      </c>
      <c r="J60" s="252" t="e">
        <f>#NAME?</f>
        <v>#NAME?</v>
      </c>
      <c r="K60" s="253" t="e">
        <f>#NAME?</f>
        <v>#NAME?</v>
      </c>
      <c r="L60" s="254" t="e">
        <f>#NAME?</f>
        <v>#NAME?</v>
      </c>
      <c r="M60" s="254" t="e">
        <f>#NAME?</f>
        <v>#NAME?</v>
      </c>
      <c r="N60" s="252" t="e">
        <f>#NAME?</f>
        <v>#NAME?</v>
      </c>
      <c r="O60" s="253" t="e">
        <f>#NAME?</f>
        <v>#NAME?</v>
      </c>
      <c r="P60" s="255" t="s">
        <v>322</v>
      </c>
      <c r="Q60" s="252" t="e">
        <f>#NAME?</f>
        <v>#NAME?</v>
      </c>
      <c r="R60" s="252" t="e">
        <f>#NAME?</f>
        <v>#NAME?</v>
      </c>
      <c r="S60" s="256" t="e">
        <f>#NAME?</f>
        <v>#NAME?</v>
      </c>
      <c r="T60" s="254" t="e">
        <f>#NAME?</f>
        <v>#NAME?</v>
      </c>
      <c r="U60" s="252" t="e">
        <f>#NAME?</f>
        <v>#NAME?</v>
      </c>
      <c r="V60" s="256" t="e">
        <f>#NAME?</f>
        <v>#NAME?</v>
      </c>
      <c r="W60" s="257">
        <f>MEDIAN(W3:W58)</f>
        <v>0.36599999999999999</v>
      </c>
      <c r="X60" s="258" t="e">
        <f>#NAME?</f>
        <v>#NAME?</v>
      </c>
      <c r="Y60" s="256" t="e">
        <f>#NAME?</f>
        <v>#NAME?</v>
      </c>
      <c r="Z60" s="252" t="e">
        <f>#NAME?</f>
        <v>#NAME?</v>
      </c>
      <c r="AA60" s="254" t="e">
        <f>#NAME?</f>
        <v>#NAME?</v>
      </c>
      <c r="AB60" s="256" t="e">
        <f>#NAME?</f>
        <v>#NAME?</v>
      </c>
      <c r="AC60" s="259" t="e">
        <f>#NAME?</f>
        <v>#NAME?</v>
      </c>
      <c r="AD60" s="259" t="e">
        <f>#NAME?</f>
        <v>#NAME?</v>
      </c>
      <c r="AE60" s="253" t="e">
        <f>#NAME?</f>
        <v>#NAME?</v>
      </c>
      <c r="AF60" s="252">
        <f>MEDIAN(AF3:AF58)</f>
        <v>0.27</v>
      </c>
      <c r="AG60" s="254" t="e">
        <f>#NAME?</f>
        <v>#NAME?</v>
      </c>
      <c r="AH60" s="259">
        <f>MEDIAN(AH3:AH58)</f>
        <v>0.4</v>
      </c>
      <c r="AI60" s="260" t="s">
        <v>322</v>
      </c>
      <c r="AJ60" s="254" t="e">
        <f>#NAME?</f>
        <v>#NAME?</v>
      </c>
      <c r="AK60" s="252" t="e">
        <f>#NAME?</f>
        <v>#NAME?</v>
      </c>
      <c r="AL60" s="259" t="e">
        <f>#NAME?</f>
        <v>#NAME?</v>
      </c>
      <c r="AM60" s="254" t="e">
        <f>#NAME?</f>
        <v>#NAME?</v>
      </c>
      <c r="AN60" s="254" t="e">
        <f>#NAME?</f>
        <v>#NAME?</v>
      </c>
      <c r="AO60" s="252"/>
      <c r="AP60" s="174"/>
    </row>
    <row r="61" spans="1:42" ht="13.9">
      <c r="A61" s="231"/>
      <c r="B61" s="231"/>
      <c r="C61" s="261" t="s">
        <v>341</v>
      </c>
      <c r="D61" s="232"/>
      <c r="E61" s="232"/>
      <c r="F61" s="232"/>
      <c r="G61" s="233"/>
      <c r="H61" s="233"/>
      <c r="I61" s="233"/>
      <c r="J61" s="233"/>
      <c r="K61" s="240"/>
      <c r="L61" s="234"/>
      <c r="M61" s="234"/>
      <c r="N61" s="233"/>
      <c r="O61" s="235"/>
      <c r="P61" s="233"/>
      <c r="Q61" s="233"/>
      <c r="R61" s="233"/>
      <c r="S61" s="236"/>
      <c r="T61" s="233"/>
      <c r="U61" s="233"/>
      <c r="V61" s="233"/>
      <c r="W61" s="237"/>
      <c r="X61" s="238"/>
      <c r="Y61" s="234"/>
      <c r="Z61" s="240"/>
      <c r="AA61" s="234"/>
      <c r="AB61" s="239"/>
      <c r="AC61" s="241"/>
      <c r="AD61" s="242"/>
      <c r="AE61" s="240"/>
      <c r="AF61" s="233"/>
      <c r="AG61" s="262"/>
      <c r="AH61" s="263"/>
      <c r="AI61" s="262"/>
      <c r="AJ61" s="262"/>
      <c r="AK61" s="264"/>
      <c r="AL61" s="265"/>
      <c r="AM61" s="262"/>
      <c r="AN61" s="262"/>
      <c r="AO61" s="234"/>
      <c r="AP61" s="174"/>
    </row>
    <row r="62" spans="1:42" ht="13.9">
      <c r="A62" s="231"/>
      <c r="B62" s="231"/>
      <c r="C62" s="231"/>
      <c r="D62" s="232"/>
      <c r="E62" s="232"/>
      <c r="F62" s="232"/>
      <c r="G62" s="233"/>
      <c r="H62" s="233"/>
      <c r="I62" s="233"/>
      <c r="J62" s="233"/>
      <c r="K62" s="240"/>
      <c r="L62" s="234"/>
      <c r="M62" s="234"/>
      <c r="N62" s="233"/>
      <c r="O62" s="235"/>
      <c r="P62" s="233"/>
      <c r="Q62" s="233"/>
      <c r="R62" s="233"/>
      <c r="S62" s="236"/>
      <c r="T62" s="233"/>
      <c r="U62" s="233"/>
      <c r="V62" s="233"/>
      <c r="W62" s="237"/>
      <c r="X62" s="238"/>
      <c r="Y62" s="234"/>
      <c r="Z62" s="240"/>
      <c r="AA62" s="234"/>
      <c r="AB62" s="239"/>
      <c r="AC62" s="241"/>
      <c r="AD62" s="242"/>
      <c r="AE62" s="240"/>
      <c r="AF62" s="233"/>
      <c r="AG62" s="234"/>
      <c r="AH62" s="241"/>
      <c r="AI62" s="234"/>
      <c r="AJ62" s="234"/>
      <c r="AK62" s="233"/>
      <c r="AL62" s="237"/>
      <c r="AM62" s="234"/>
      <c r="AN62" s="234"/>
      <c r="AO62" s="234"/>
      <c r="AP62" s="174"/>
    </row>
    <row r="63" spans="1:42" ht="13.9">
      <c r="A63" s="231"/>
      <c r="B63" s="231"/>
      <c r="C63" s="231"/>
      <c r="D63" s="232"/>
      <c r="E63" s="232"/>
      <c r="F63" s="232"/>
      <c r="G63" s="233"/>
      <c r="H63" s="233"/>
      <c r="I63" s="233"/>
      <c r="J63" s="233"/>
      <c r="K63" s="240"/>
      <c r="L63" s="234"/>
      <c r="M63" s="234"/>
      <c r="N63" s="233"/>
      <c r="O63" s="235"/>
      <c r="P63" s="233"/>
      <c r="Q63" s="233"/>
      <c r="R63" s="233"/>
      <c r="S63" s="236"/>
      <c r="T63" s="233"/>
      <c r="U63" s="233"/>
      <c r="V63" s="233"/>
      <c r="W63" s="237"/>
      <c r="X63" s="238"/>
      <c r="Y63" s="234"/>
      <c r="Z63" s="240"/>
      <c r="AA63" s="234"/>
      <c r="AB63" s="239"/>
      <c r="AC63" s="241"/>
      <c r="AD63" s="242"/>
      <c r="AE63" s="240"/>
      <c r="AF63" s="233"/>
      <c r="AG63" s="234"/>
      <c r="AH63" s="241"/>
      <c r="AI63" s="234"/>
      <c r="AJ63" s="234"/>
      <c r="AK63" s="233"/>
      <c r="AL63" s="237"/>
      <c r="AM63" s="234"/>
      <c r="AN63" s="234"/>
      <c r="AO63" s="234"/>
      <c r="AP63" s="174"/>
    </row>
    <row r="64" spans="1:42" ht="13.9">
      <c r="A64" s="231"/>
      <c r="B64" s="231"/>
      <c r="C64" s="231"/>
      <c r="D64" s="232"/>
      <c r="E64" s="232"/>
      <c r="F64" s="232"/>
      <c r="G64" s="233"/>
      <c r="H64" s="233"/>
      <c r="I64" s="233"/>
      <c r="J64" s="233"/>
      <c r="K64" s="240"/>
      <c r="L64" s="234"/>
      <c r="M64" s="234"/>
      <c r="N64" s="233"/>
      <c r="O64" s="235"/>
      <c r="P64" s="233"/>
      <c r="Q64" s="233"/>
      <c r="R64" s="233"/>
      <c r="S64" s="236"/>
      <c r="T64" s="233"/>
      <c r="U64" s="233"/>
      <c r="V64" s="233"/>
      <c r="W64" s="237"/>
      <c r="X64" s="238"/>
      <c r="Y64" s="234"/>
      <c r="Z64" s="240"/>
      <c r="AA64" s="234"/>
      <c r="AB64" s="239"/>
      <c r="AC64" s="241"/>
      <c r="AD64" s="242"/>
      <c r="AE64" s="240"/>
      <c r="AF64" s="233"/>
      <c r="AG64" s="234"/>
      <c r="AH64" s="241"/>
      <c r="AI64" s="234"/>
      <c r="AJ64" s="234"/>
      <c r="AK64" s="233"/>
      <c r="AL64" s="237"/>
      <c r="AM64" s="234"/>
      <c r="AN64" s="234"/>
      <c r="AO64" s="234"/>
      <c r="AP64" s="174"/>
    </row>
    <row r="65" spans="1:42" ht="13.9">
      <c r="A65" s="231"/>
      <c r="B65" s="231"/>
      <c r="C65" s="231"/>
      <c r="D65" s="232"/>
      <c r="E65" s="232"/>
      <c r="F65" s="232"/>
      <c r="G65" s="233"/>
      <c r="H65" s="233"/>
      <c r="I65" s="233"/>
      <c r="J65" s="233"/>
      <c r="K65" s="240"/>
      <c r="L65" s="234"/>
      <c r="M65" s="234"/>
      <c r="N65" s="233"/>
      <c r="O65" s="235"/>
      <c r="P65" s="233"/>
      <c r="Q65" s="233"/>
      <c r="R65" s="233"/>
      <c r="S65" s="236"/>
      <c r="T65" s="233"/>
      <c r="U65" s="233"/>
      <c r="V65" s="233"/>
      <c r="W65" s="237"/>
      <c r="X65" s="238"/>
      <c r="Y65" s="234"/>
      <c r="Z65" s="240"/>
      <c r="AA65" s="234"/>
      <c r="AB65" s="239"/>
      <c r="AC65" s="241"/>
      <c r="AD65" s="242"/>
      <c r="AE65" s="240"/>
      <c r="AF65" s="233"/>
      <c r="AG65" s="234"/>
      <c r="AH65" s="241"/>
      <c r="AI65" s="234"/>
      <c r="AJ65" s="234"/>
      <c r="AK65" s="233"/>
      <c r="AL65" s="237"/>
      <c r="AM65" s="234"/>
      <c r="AN65" s="234"/>
      <c r="AO65" s="234"/>
      <c r="AP65" s="174"/>
    </row>
    <row r="66" spans="1:42" ht="13.9">
      <c r="A66" s="231"/>
      <c r="B66" s="231"/>
      <c r="C66" s="231"/>
      <c r="D66" s="232"/>
      <c r="E66" s="232"/>
      <c r="F66" s="232"/>
      <c r="G66" s="233"/>
      <c r="H66" s="233"/>
      <c r="I66" s="233"/>
      <c r="J66" s="233"/>
      <c r="K66" s="240"/>
      <c r="L66" s="234"/>
      <c r="M66" s="234"/>
      <c r="N66" s="233"/>
      <c r="O66" s="235"/>
      <c r="P66" s="233"/>
      <c r="Q66" s="233"/>
      <c r="R66" s="233"/>
      <c r="S66" s="236"/>
      <c r="T66" s="233"/>
      <c r="U66" s="233"/>
      <c r="V66" s="233"/>
      <c r="W66" s="237"/>
      <c r="X66" s="238"/>
      <c r="Y66" s="234"/>
      <c r="Z66" s="240"/>
      <c r="AA66" s="234"/>
      <c r="AB66" s="239"/>
      <c r="AC66" s="241"/>
      <c r="AD66" s="242"/>
      <c r="AE66" s="240"/>
      <c r="AF66" s="233"/>
      <c r="AG66" s="234"/>
      <c r="AH66" s="241"/>
      <c r="AI66" s="234"/>
      <c r="AJ66" s="234"/>
      <c r="AK66" s="233"/>
      <c r="AL66" s="237"/>
      <c r="AM66" s="234"/>
      <c r="AN66" s="234"/>
      <c r="AO66" s="234"/>
      <c r="AP66" s="174"/>
    </row>
  </sheetData>
  <conditionalFormatting sqref="A3:C9 A15:C15 A28:C28 A30:C30 A32:C39 A41:C47 A11:C11 A49:C59 A17:C26 A10:J10 L34:AE35 A29:AE29 L3:AF5 L7:AF12 L17:AG17 L28:AF28 A13:AG14 A16:AG16 A27:AF27 AI13:AK13 AJ3:AK3 AG27:AO29 AM3:AO3 AP3:AP5 AP7:AP14 AP27:AP30 AH14:AO14 AG34:AP35 AM13:AO13 L15:AP15 AH16:AP17 L6:AP6 L30:AO30 L32:AP33 L36:AP39 L18:AP26 L41:AP47 L49:AP59 A40:AP40 A60:AP66 A31:AP31 A48:AP48">
    <cfRule type="cellIs" dxfId="203" priority="2" operator="equal">
      <formula>"Maximum überschritten"</formula>
    </cfRule>
    <cfRule type="cellIs" dxfId="202" priority="3" operator="equal">
      <formula>"nicht erreicht"</formula>
    </cfRule>
    <cfRule type="cellIs" dxfId="201" priority="4" operator="equal">
      <formula>"erreicht"</formula>
    </cfRule>
    <cfRule type="cellIs" dxfId="200" priority="5" operator="equal">
      <formula>"maximum dépassé"</formula>
    </cfRule>
    <cfRule type="cellIs" dxfId="199" priority="6" operator="equal">
      <formula>"non atteint"</formula>
    </cfRule>
    <cfRule type="cellIs" dxfId="198" priority="7" operator="equal">
      <formula>"atteint"</formula>
    </cfRule>
  </conditionalFormatting>
  <conditionalFormatting sqref="A12:C12">
    <cfRule type="cellIs" dxfId="197" priority="8" operator="equal">
      <formula>"Maximum überschritten"</formula>
    </cfRule>
    <cfRule type="cellIs" dxfId="196" priority="9" operator="equal">
      <formula>"nicht erreicht"</formula>
    </cfRule>
    <cfRule type="cellIs" dxfId="195" priority="10" operator="equal">
      <formula>"erreicht"</formula>
    </cfRule>
    <cfRule type="cellIs" dxfId="194" priority="11" operator="equal">
      <formula>"maximum dépassé"</formula>
    </cfRule>
    <cfRule type="cellIs" dxfId="193" priority="12" operator="equal">
      <formula>"non atteint"</formula>
    </cfRule>
    <cfRule type="cellIs" dxfId="192" priority="13" operator="equal">
      <formula>"atteint"</formula>
    </cfRule>
  </conditionalFormatting>
  <conditionalFormatting sqref="AH7:AH13">
    <cfRule type="cellIs" dxfId="191" priority="14" operator="equal">
      <formula>"Maximum überschritten"</formula>
    </cfRule>
    <cfRule type="cellIs" dxfId="190" priority="15" operator="equal">
      <formula>"nicht erreicht"</formula>
    </cfRule>
    <cfRule type="cellIs" dxfId="189" priority="16" operator="equal">
      <formula>"erreicht"</formula>
    </cfRule>
    <cfRule type="cellIs" dxfId="188" priority="17" operator="equal">
      <formula>"maximum dépassé"</formula>
    </cfRule>
    <cfRule type="cellIs" dxfId="187" priority="18" operator="equal">
      <formula>"non atteint"</formula>
    </cfRule>
    <cfRule type="cellIs" dxfId="186" priority="19" operator="equal">
      <formula>"atteint"</formula>
    </cfRule>
  </conditionalFormatting>
  <conditionalFormatting sqref="AH3:AH5">
    <cfRule type="cellIs" dxfId="185" priority="20" operator="equal">
      <formula>"Maximum überschritten"</formula>
    </cfRule>
    <cfRule type="cellIs" dxfId="184" priority="21" operator="equal">
      <formula>"nicht erreicht"</formula>
    </cfRule>
    <cfRule type="cellIs" dxfId="183" priority="22" operator="equal">
      <formula>"erreicht"</formula>
    </cfRule>
    <cfRule type="cellIs" dxfId="182" priority="23" operator="equal">
      <formula>"maximum dépassé"</formula>
    </cfRule>
    <cfRule type="cellIs" dxfId="181" priority="24" operator="equal">
      <formula>"non atteint"</formula>
    </cfRule>
    <cfRule type="cellIs" dxfId="180" priority="25" operator="equal">
      <formula>"atteint"</formula>
    </cfRule>
  </conditionalFormatting>
  <conditionalFormatting sqref="AL4:AL5">
    <cfRule type="cellIs" dxfId="179" priority="26" operator="equal">
      <formula>"Maximum überschritten"</formula>
    </cfRule>
    <cfRule type="cellIs" dxfId="178" priority="27" operator="equal">
      <formula>"nicht erreicht"</formula>
    </cfRule>
    <cfRule type="cellIs" dxfId="177" priority="28" operator="equal">
      <formula>"erreicht"</formula>
    </cfRule>
    <cfRule type="cellIs" dxfId="176" priority="29" operator="equal">
      <formula>"maximum dépassé"</formula>
    </cfRule>
    <cfRule type="cellIs" dxfId="175" priority="30" operator="equal">
      <formula>"non atteint"</formula>
    </cfRule>
    <cfRule type="cellIs" dxfId="174" priority="31" operator="equal">
      <formula>"atteint"</formula>
    </cfRule>
  </conditionalFormatting>
  <conditionalFormatting sqref="AL7:AL12">
    <cfRule type="cellIs" dxfId="173" priority="32" operator="equal">
      <formula>"Maximum überschritten"</formula>
    </cfRule>
    <cfRule type="cellIs" dxfId="172" priority="33" operator="equal">
      <formula>"nicht erreicht"</formula>
    </cfRule>
    <cfRule type="cellIs" dxfId="171" priority="34" operator="equal">
      <formula>"erreicht"</formula>
    </cfRule>
    <cfRule type="cellIs" dxfId="170" priority="35" operator="equal">
      <formula>"maximum dépassé"</formula>
    </cfRule>
    <cfRule type="cellIs" dxfId="169" priority="36" operator="equal">
      <formula>"non atteint"</formula>
    </cfRule>
    <cfRule type="cellIs" dxfId="168" priority="37" operator="equal">
      <formula>"atteint"</formula>
    </cfRule>
  </conditionalFormatting>
  <conditionalFormatting sqref="AL13">
    <cfRule type="cellIs" dxfId="167" priority="38" operator="equal">
      <formula>"Maximum überschritten"</formula>
    </cfRule>
    <cfRule type="cellIs" dxfId="166" priority="39" operator="equal">
      <formula>"nicht erreicht"</formula>
    </cfRule>
    <cfRule type="cellIs" dxfId="165" priority="40" operator="equal">
      <formula>"erreicht"</formula>
    </cfRule>
    <cfRule type="cellIs" dxfId="164" priority="41" operator="equal">
      <formula>"maximum dépassé"</formula>
    </cfRule>
    <cfRule type="cellIs" dxfId="163" priority="42" operator="equal">
      <formula>"non atteint"</formula>
    </cfRule>
    <cfRule type="cellIs" dxfId="162" priority="43" operator="equal">
      <formula>"atteint"</formula>
    </cfRule>
  </conditionalFormatting>
  <conditionalFormatting sqref="AL3">
    <cfRule type="cellIs" dxfId="161" priority="44" operator="equal">
      <formula>"Maximum überschritten"</formula>
    </cfRule>
    <cfRule type="cellIs" dxfId="160" priority="45" operator="equal">
      <formula>"nicht erreicht"</formula>
    </cfRule>
    <cfRule type="cellIs" dxfId="159" priority="46" operator="equal">
      <formula>"erreicht"</formula>
    </cfRule>
    <cfRule type="cellIs" dxfId="158" priority="47" operator="equal">
      <formula>"maximum dépassé"</formula>
    </cfRule>
    <cfRule type="cellIs" dxfId="157" priority="48" operator="equal">
      <formula>"non atteint"</formula>
    </cfRule>
    <cfRule type="cellIs" dxfId="156" priority="49" operator="equal">
      <formula>"atteint"</formula>
    </cfRule>
  </conditionalFormatting>
  <conditionalFormatting sqref="AF29">
    <cfRule type="cellIs" dxfId="155" priority="50" operator="equal">
      <formula>"Maximum überschritten"</formula>
    </cfRule>
    <cfRule type="cellIs" dxfId="154" priority="51" operator="equal">
      <formula>"nicht erreicht"</formula>
    </cfRule>
    <cfRule type="cellIs" dxfId="153" priority="52" operator="equal">
      <formula>"erreicht"</formula>
    </cfRule>
    <cfRule type="cellIs" dxfId="152" priority="53" operator="equal">
      <formula>"maximum dépassé"</formula>
    </cfRule>
    <cfRule type="cellIs" dxfId="151" priority="54" operator="equal">
      <formula>"non atteint"</formula>
    </cfRule>
    <cfRule type="cellIs" dxfId="150" priority="55" operator="equal">
      <formula>"atteint"</formula>
    </cfRule>
  </conditionalFormatting>
  <conditionalFormatting sqref="AF34">
    <cfRule type="cellIs" dxfId="149" priority="56" operator="equal">
      <formula>"Maximum überschritten"</formula>
    </cfRule>
    <cfRule type="cellIs" dxfId="148" priority="57" operator="equal">
      <formula>"nicht erreicht"</formula>
    </cfRule>
    <cfRule type="cellIs" dxfId="147" priority="58" operator="equal">
      <formula>"erreicht"</formula>
    </cfRule>
    <cfRule type="cellIs" dxfId="146" priority="59" operator="equal">
      <formula>"maximum dépassé"</formula>
    </cfRule>
    <cfRule type="cellIs" dxfId="145" priority="60" operator="equal">
      <formula>"non atteint"</formula>
    </cfRule>
    <cfRule type="cellIs" dxfId="144" priority="61" operator="equal">
      <formula>"atteint"</formula>
    </cfRule>
  </conditionalFormatting>
  <conditionalFormatting sqref="AF35">
    <cfRule type="cellIs" dxfId="143" priority="62" operator="equal">
      <formula>"Maximum überschritten"</formula>
    </cfRule>
    <cfRule type="cellIs" dxfId="142" priority="63" operator="equal">
      <formula>"nicht erreicht"</formula>
    </cfRule>
    <cfRule type="cellIs" dxfId="141" priority="64" operator="equal">
      <formula>"erreicht"</formula>
    </cfRule>
    <cfRule type="cellIs" dxfId="140" priority="65" operator="equal">
      <formula>"maximum dépassé"</formula>
    </cfRule>
    <cfRule type="cellIs" dxfId="139" priority="66" operator="equal">
      <formula>"non atteint"</formula>
    </cfRule>
    <cfRule type="cellIs" dxfId="138" priority="67" operator="equal">
      <formula>"atteint"</formula>
    </cfRule>
  </conditionalFormatting>
  <pageMargins left="0.78749999999999998" right="0.78749999999999998" top="1.0249999999999999" bottom="1.0249999999999999" header="0.78749999999999998" footer="0.78749999999999998"/>
  <pageSetup paperSize="9" orientation="portrait" horizontalDpi="300" verticalDpi="300"/>
  <headerFooter>
    <oddHeader>&amp;C&amp;"Arial,Normal"&amp;10&amp;Kffffff&amp;A</oddHeader>
    <oddFooter>&amp;C&amp;"Arial,Normal"&amp;10&amp;KffffffPage 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38B32A8C09E6540A512699FDC70EA9E" ma:contentTypeVersion="10" ma:contentTypeDescription="Crée un document." ma:contentTypeScope="" ma:versionID="70a5d2620b44b104a717abeda030dd39">
  <xsd:schema xmlns:xsd="http://www.w3.org/2001/XMLSchema" xmlns:xs="http://www.w3.org/2001/XMLSchema" xmlns:p="http://schemas.microsoft.com/office/2006/metadata/properties" xmlns:ns2="8e8d2100-5212-4fdd-bb67-ee93435d2012" xmlns:ns3="ec04a9f0-a47f-4d41-9d48-6404b4d157e6" xmlns:ns4="3a974e72-2022-4673-a488-7a3c7532a63e" targetNamespace="http://schemas.microsoft.com/office/2006/metadata/properties" ma:root="true" ma:fieldsID="496ad42c41b3590110a73f5f3be5b87d" ns2:_="" ns3:_="" ns4:_="">
    <xsd:import namespace="8e8d2100-5212-4fdd-bb67-ee93435d2012"/>
    <xsd:import namespace="ec04a9f0-a47f-4d41-9d48-6404b4d157e6"/>
    <xsd:import namespace="3a974e72-2022-4673-a488-7a3c7532a63e"/>
    <xsd:element name="properties">
      <xsd:complexType>
        <xsd:sequence>
          <xsd:element name="documentManagement">
            <xsd:complexType>
              <xsd:all>
                <xsd:element ref="ns2:Langue" minOccurs="0"/>
                <xsd:element ref="ns2:Validation" minOccurs="0"/>
                <xsd:element ref="ns2:Traduction" minOccurs="0"/>
                <xsd:element ref="ns3:SharedWithUsers" minOccurs="0"/>
                <xsd:element ref="ns3:SharingHintHash" minOccurs="0"/>
                <xsd:element ref="ns3:SharedWithDetails" minOccurs="0"/>
                <xsd:element ref="ns4:MediaServiceMetadata" minOccurs="0"/>
                <xsd:element ref="ns4:MediaServiceFastMetadata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8d2100-5212-4fdd-bb67-ee93435d2012" elementFormDefault="qualified">
    <xsd:import namespace="http://schemas.microsoft.com/office/2006/documentManagement/types"/>
    <xsd:import namespace="http://schemas.microsoft.com/office/infopath/2007/PartnerControls"/>
    <xsd:element name="Langue" ma:index="8" nillable="true" ma:displayName="Langue" ma:default="Français" ma:description="Français&#10;Allemand" ma:format="RadioButtons" ma:internalName="Langue">
      <xsd:simpleType>
        <xsd:restriction base="dms:Choice">
          <xsd:enumeration value="Français"/>
          <xsd:enumeration value="Allemand"/>
        </xsd:restriction>
      </xsd:simpleType>
    </xsd:element>
    <xsd:element name="Validation" ma:index="9" nillable="true" ma:displayName="Validation" ma:default="Validé" ma:format="RadioButtons" ma:internalName="Validation">
      <xsd:simpleType>
        <xsd:restriction base="dms:Choice">
          <xsd:enumeration value="Validé"/>
          <xsd:enumeration value="En traduction"/>
          <xsd:enumeration value="En modification"/>
          <xsd:enumeration value="A supprimer"/>
        </xsd:restriction>
      </xsd:simpleType>
    </xsd:element>
    <xsd:element name="Traduction" ma:index="10" nillable="true" ma:displayName="Traduction" ma:internalName="Traduction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04a9f0-a47f-4d41-9d48-6404b4d157e6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12" nillable="true" ma:displayName="Partage du hachage d’indicateur" ma:internalName="SharingHintHash" ma:readOnly="true">
      <xsd:simpleType>
        <xsd:restriction base="dms:Text"/>
      </xsd:simpleType>
    </xsd:element>
    <xsd:element name="SharedWithDetails" ma:index="13" nillable="true" ma:displayName="Partagé avec dé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974e72-2022-4673-a488-7a3c7532a6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4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5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raduction xmlns="8e8d2100-5212-4fdd-bb67-ee93435d2012" xsi:nil="true"/>
    <Langue xmlns="8e8d2100-5212-4fdd-bb67-ee93435d2012">Français</Langue>
    <Validation xmlns="8e8d2100-5212-4fdd-bb67-ee93435d2012">Validé</Validation>
  </documentManagement>
</p:properties>
</file>

<file path=customXml/itemProps1.xml><?xml version="1.0" encoding="utf-8"?>
<ds:datastoreItem xmlns:ds="http://schemas.openxmlformats.org/officeDocument/2006/customXml" ds:itemID="{03796E3A-081A-4780-BBA0-5F059569795F}"/>
</file>

<file path=customXml/itemProps2.xml><?xml version="1.0" encoding="utf-8"?>
<ds:datastoreItem xmlns:ds="http://schemas.openxmlformats.org/officeDocument/2006/customXml" ds:itemID="{24390FA7-0C98-4D26-8908-7981C75737C1}"/>
</file>

<file path=customXml/itemProps3.xml><?xml version="1.0" encoding="utf-8"?>
<ds:datastoreItem xmlns:ds="http://schemas.openxmlformats.org/officeDocument/2006/customXml" ds:itemID="{54ADD2F1-1333-4B65-9CB9-74A32899F1E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Véronique</dc:creator>
  <cp:keywords/>
  <dc:description/>
  <cp:lastModifiedBy/>
  <cp:revision>40</cp:revision>
  <dcterms:created xsi:type="dcterms:W3CDTF">2013-04-09T07:26:31Z</dcterms:created>
  <dcterms:modified xsi:type="dcterms:W3CDTF">2025-05-27T14:54:21Z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uthorIds_UIVersion_4608">
    <vt:lpwstr>199</vt:lpwstr>
  </property>
  <property fmtid="{D5CDD505-2E9C-101B-9397-08002B2CF9AE}" pid="3" name="AuthorIds_UIVersion_6144">
    <vt:lpwstr>199</vt:lpwstr>
  </property>
  <property fmtid="{D5CDD505-2E9C-101B-9397-08002B2CF9AE}" pid="4" name="ContentTypeId">
    <vt:lpwstr>0x010100638B32A8C09E6540A512699FDC70EA9E</vt:lpwstr>
  </property>
</Properties>
</file>